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MOBILIÁRIOS DIVERSOS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=HYPERLINK("https://www.leilaoonline.net/index.php/lote/detalhe/320605", "34155")</f>
      </c>
      <c r="B11" s="4" t="s">
        <f>=HYPERLINK("https://www.leilaoonline.net/index.php/lote/detalhe/320605", "APROX. 01 CADEIRA GIRATÓRIA, 01 MESA, 02 ARMÁRIOS, 01 ESTANTE E 01 GAVETEIRO. - SALA 04 . - UND. BARRA - LOC. IGARAÇU DO TIETÊ")</f>
      </c>
      <c r="C11" s="4" t="inlineStr">
        <is>
          <t>Venda condicional</t>
        </is>
      </c>
      <c r="D11" s="4" t="inlineStr">
        <is>
          <t>2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=HYPERLINK("https://www.leilaoonline.net/index.php/lote/detalhe/322783", "34161")</f>
      </c>
      <c r="B12" s="4" t="s">
        <f>=HYPERLINK("https://www.leilaoonline.net/index.php/lote/detalhe/322783", "FORNO COMBINADO INDUSTRIAL - PRÁTICA TECHNICOOK; E FREEZER HORIZONTAL DUPLO - LOC. COSTA PINTO")</f>
      </c>
      <c r="C12" s="4" t="inlineStr">
        <is>
          <t>Venda condicional</t>
        </is>
      </c>
      <c r="D12" s="4" t="inlineStr">
        <is>
          <t>19</t>
        </is>
      </c>
      <c r="E12" s="5" t="inlineStr">
        <is>
          <t>4.900,00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=HYPERLINK("https://www.leilaoonline.net/index.php/lote/detalhe/322789", "34162")</f>
      </c>
      <c r="B13" s="4" t="s">
        <f>=HYPERLINK("https://www.leilaoonline.net/index.php/lote/detalhe/322789", "16 TAMBORES E SURDOS DE MADEIRA (APROXIMADAMENTE), EM DIFERENTES TAMANHOS E PROFUNDIDADES - LOC. COSTA PINTO")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=HYPERLINK("https://www.leilaoonline.net/index.php/lote/detalhe/322785", "34166")</f>
      </c>
      <c r="B14" s="4" t="s">
        <f>=HYPERLINK("https://www.leilaoonline.net/index.php/lote/detalhe/322785", "1 BANCADA GRANDE; 1 FOGÃO DE SEIS BOCAS, GÁS NATURAL; 1 BANCADA PEQUENA, TIPO CARRINHO; 1 PRATELEIRA PEQUENA; E 2 PRATELEIRAS GRANDES - LOC. PIRACICABA")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=HYPERLINK("https://www.leilaoonline.net/index.php/lote/detalhe/326279", "34168")</f>
      </c>
      <c r="B15" s="4" t="s">
        <f>=HYPERLINK("https://www.leilaoonline.net/index.php/lote/detalhe/326279", "02 NOTEBOOKS . - LOC. PIRACICABA ")</f>
      </c>
      <c r="C15" s="4" t="inlineStr">
        <is>
          <t>Venda condicional</t>
        </is>
      </c>
      <c r="D15" s="4" t="inlineStr">
        <is>
          <t>14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=HYPERLINK("https://www.leilaoonline.net/index.php/lote/detalhe/326280", "34169")</f>
      </c>
      <c r="B16" s="4" t="s">
        <f>=HYPERLINK("https://www.leilaoonline.net/index.php/lote/detalhe/326280", "02 NOTEBOOKS. - LOC. PIRACICABA")</f>
      </c>
      <c r="C16" s="4" t="inlineStr">
        <is>
          <t>Venda condicional</t>
        </is>
      </c>
      <c r="D16" s="4" t="inlineStr">
        <is>
          <t>11</t>
        </is>
      </c>
      <c r="E16" s="5" t="inlineStr">
        <is>
          <t>1.600,00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=HYPERLINK("https://www.leilaoonline.net/index.php/lote/detalhe/326281", "34170")</f>
      </c>
      <c r="B17" s="4" t="s">
        <f>=HYPERLINK("https://www.leilaoonline.net/index.php/lote/detalhe/326281", "02 NOTEBOOKS. - LOC. PIRACICABA")</f>
      </c>
      <c r="C17" s="4" t="inlineStr">
        <is>
          <t>Venda condicional</t>
        </is>
      </c>
      <c r="D17" s="4" t="inlineStr">
        <is>
          <t>15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=HYPERLINK("https://www.leilaoonline.net/index.php/lote/detalhe/326282", "34171")</f>
      </c>
      <c r="B18" s="4" t="s">
        <f>=HYPERLINK("https://www.leilaoonline.net/index.php/lote/detalhe/326282", "02 NOTEBOOKS. - LOC. PIRACICABA ")</f>
      </c>
      <c r="C18" s="4" t="inlineStr">
        <is>
          <t>Venda condicional</t>
        </is>
      </c>
      <c r="D18" s="4" t="inlineStr">
        <is>
          <t>10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=HYPERLINK("https://www.leilaoonline.net/index.php/lote/detalhe/326723", "34173")</f>
      </c>
      <c r="B19" s="4" t="s">
        <f>=HYPERLINK("https://www.leilaoonline.net/index.php/lote/detalhe/326723", "APROX. 09 ITENS DIVERSOS DE COZINHA INDUSTRIAL. - VEJA DESCRITIVO DE ITENS . - LOC. PAULINIA/SP ")</f>
      </c>
      <c r="C19" s="4" t="inlineStr">
        <is>
          <t>Venda condicional</t>
        </is>
      </c>
      <c r="D19" s="4" t="inlineStr">
        <is>
          <t>11</t>
        </is>
      </c>
      <c r="E19" s="5" t="inlineStr">
        <is>
          <t>3.800,00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=HYPERLINK("https://www.leilaoonline.net/index.php/lote/detalhe/326724", "34174")</f>
      </c>
      <c r="B20" s="4" t="s">
        <f>=HYPERLINK("https://www.leilaoonline.net/index.php/lote/detalhe/326724", "APROX. 124 ITENS DE MOBILIÁRIOS DIVERSOS. - VEJA DESCRITIVO DE ITENS . - (14º ANDAR) - LOC. OSASCO/SP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=HYPERLINK("https://www.leilaoonline.net/index.php/lote/detalhe/326725", "34175")</f>
      </c>
      <c r="B21" s="4" t="s">
        <f>=HYPERLINK("https://www.leilaoonline.net/index.php/lote/detalhe/326725", "APROX. 141 ITENS DIVERSOS DE MOBILIÁRIOS. - VEJA DESCRITIVO DE ITENS. - (12º ANDAR) - LOC. OSASCO/SP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=HYPERLINK("https://www.leilaoonline.net/index.php/lote/detalhe/322784", "36415")</f>
      </c>
      <c r="B22" s="4" t="s">
        <f>=HYPERLINK("https://www.leilaoonline.net/index.php/lote/detalhe/322784", "CADEIRAS; MACAS; AR CONDICIONADO; FRIGOBARES E EQUIPAMENTOS - LOC. RAFARD")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=HYPERLINK("https://www.leilaoonline.net/index.php/lote/detalhe/319677", "36425")</f>
      </c>
      <c r="B23" s="4" t="s">
        <f>=HYPERLINK("https://www.leilaoonline.net/index.php/lote/detalhe/319677", "APROX. 34 CADEIRAS UNIVERSITÁRIAS; 01 TELA PROJEÇÃO. - SALA 04 - UND. BARRA - LOC. IGARAÇU DO TIETÊ")</f>
      </c>
      <c r="C23" s="4" t="inlineStr">
        <is>
          <t>Venda condicional</t>
        </is>
      </c>
      <c r="D23" s="4" t="inlineStr">
        <is>
          <t>6</t>
        </is>
      </c>
      <c r="E23" s="5" t="inlineStr">
        <is>
          <t>1.700,00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=HYPERLINK("https://www.leilaoonline.net/index.php/lote/detalhe/322791", "36434")</f>
      </c>
      <c r="B24" s="4" t="s">
        <f>=HYPERLINK("https://www.leilaoonline.net/index.php/lote/detalhe/322791", "APROX.13 ITENS DE ELETRODOMÉSTICOS DIVERSOS. - VEJA DESCRITIVO DE ITENS. - N/A. - UND. BARRA - LOC. IGARAÇU DO TIETÊ")</f>
      </c>
      <c r="C24" s="4" t="inlineStr">
        <is>
          <t>Venda condicional</t>
        </is>
      </c>
      <c r="D24" s="4" t="inlineStr">
        <is>
          <t>3</t>
        </is>
      </c>
      <c r="E24" s="5" t="inlineStr">
        <is>
          <t>2.000,00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=HYPERLINK("https://www.leilaoonline.net/index.php/lote/detalhe/319681", "36439")</f>
      </c>
      <c r="B25" s="4" t="s">
        <f>=HYPERLINK("https://www.leilaoonline.net/index.php/lote/detalhe/319681", "APROX. 23 DESKTOP. (VENDA SEM HD) - N/A. - UND. BARRA - LOC. IGARAÇU DO TIETÊ")</f>
      </c>
      <c r="C25" s="4" t="inlineStr">
        <is>
          <t>Venda condicional</t>
        </is>
      </c>
      <c r="D25" s="4" t="inlineStr">
        <is>
          <t>20</t>
        </is>
      </c>
      <c r="E25" s="5" t="inlineStr">
        <is>
          <t>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=HYPERLINK("https://www.leilaoonline.net/index.php/lote/detalhe/324744", "36440")</f>
      </c>
      <c r="B26" s="4" t="s">
        <f>=HYPERLINK("https://www.leilaoonline.net/index.php/lote/detalhe/324744", "APROX. 18 EQUIPAMENTOS DIVERSOS. - VEJA DESCRITIVO DE ITENS  - FUNDAÇÃO IGARAÇU/ BARRA")</f>
      </c>
      <c r="C26" s="4" t="inlineStr">
        <is>
          <t>Venda condicional</t>
        </is>
      </c>
      <c r="D26" s="4" t="inlineStr">
        <is>
          <t>7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=HYPERLINK("https://www.leilaoonline.net/index.php/lote/detalhe/319683", "36441")</f>
      </c>
      <c r="B27" s="4" t="s">
        <f>=HYPERLINK("https://www.leilaoonline.net/index.php/lote/detalhe/319683", "03 TV`S DE APROX. 40 POLEGADAS - N/A. - UND. BARRA - LOC. IGARAÇU DO TIETÊ")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=HYPERLINK("https://www.leilaoonline.net/index.php/lote/detalhe/324737", "36447")</f>
      </c>
      <c r="B28" s="4" t="s">
        <f>=HYPERLINK("https://www.leilaoonline.net/index.php/lote/detalhe/324737", "CABOS DE ROLO DE PINTURA  - LOTE COM APROXIMDAMENTE 650 PEÇAS - (ALMOXARIFADO) - LOC. BARRA")</f>
      </c>
      <c r="C28" s="4" t="inlineStr">
        <is>
          <t>Venda condicional</t>
        </is>
      </c>
      <c r="D28" s="4" t="inlineStr">
        <is>
          <t>3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=HYPERLINK("https://www.leilaoonline.net/index.php/lote/detalhe/320603", "36448")</f>
      </c>
      <c r="B29" s="4" t="s">
        <f>=HYPERLINK("https://www.leilaoonline.net/index.php/lote/detalhe/320603", "02 APARELHOS DE AR-CONDICIONADO DE APROX. 30.000 BTUS. - UND. BARRA - LOC. IGARAÇU DO TIETÊ")</f>
      </c>
      <c r="C29" s="4" t="inlineStr">
        <is>
          <t>Venda condicional</t>
        </is>
      </c>
      <c r="D29" s="4" t="inlineStr">
        <is>
          <t>2</t>
        </is>
      </c>
      <c r="E29" s="5" t="inlineStr">
        <is>
          <t>1.250,00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=HYPERLINK("https://www.leilaoonline.net/index.php/lote/detalhe/320604", "36449")</f>
      </c>
      <c r="B30" s="4" t="s">
        <f>=HYPERLINK("https://www.leilaoonline.net/index.php/lote/detalhe/320604", "07 APARELHOS DE AR-CONDICIONADO DE 10.000 A 26.000 BTUS APROX. - UND. BARRA - LOC. IGARAÇU DO TIETÊ")</f>
      </c>
      <c r="C30" s="4" t="inlineStr">
        <is>
          <t>Venda condicional</t>
        </is>
      </c>
      <c r="D30" s="4" t="inlineStr">
        <is>
          <t>20</t>
        </is>
      </c>
      <c r="E30" s="5" t="inlineStr">
        <is>
          <t>5.050,00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=HYPERLINK("https://www.leilaoonline.net/index.php/lote/detalhe/319495", "36472")</f>
      </c>
      <c r="B31" s="4" t="s">
        <f>=HYPERLINK("https://www.leilaoonline.net/index.php/lote/detalhe/319495", "02 FOGÕES, 01 FREEZER, CADEIRAS, MESAS, ARMÁRIOS, MACAS, CADEIRAS DE RODAS . - N/A. - LOC. BONFIM ")</f>
      </c>
      <c r="C31" s="4" t="inlineStr">
        <is>
          <t>Venda condicional</t>
        </is>
      </c>
      <c r="D31" s="4" t="inlineStr">
        <is>
          <t>3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=HYPERLINK("https://www.leilaoonline.net/index.php/lote/detalhe/319496", "36473")</f>
      </c>
      <c r="B32" s="4" t="s">
        <f>=HYPERLINK("https://www.leilaoonline.net/index.php/lote/detalhe/319496", "01 CRISTALEIRA, 02 LIQUIDIFICADOR, PRATELEIRAS, MESA, TALHERES E OUTROS . - N/A. - LOC. BONFIM 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=HYPERLINK("https://www.leilaoonline.net/index.php/lote/detalhe/319498", "36474")</f>
      </c>
      <c r="B33" s="4" t="s">
        <f>=HYPERLINK("https://www.leilaoonline.net/index.php/lote/detalhe/319498", "APROX. 30 CAMAS E 30 COLCHÕES DE SOLTEIRO. - N/A. - LOC. BONFIM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=HYPERLINK("https://www.leilaoonline.net/index.php/lote/detalhe/319563", "36477")</f>
      </c>
      <c r="B34" s="4" t="s">
        <f>=HYPERLINK("https://www.leilaoonline.net/index.php/lote/detalhe/319563", "SUCATA DE MÓVEIS E UTENSÍLIOS: FOGÃO, BEBEDOURO INDUSTRIAL, MESA DE BILHAR, CADEIRAS, ARMÁRIOS E VIDROS. - N/A. - LOC. BARRA 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=HYPERLINK("https://www.leilaoonline.net/index.php/lote/detalhe/320530", "36700")</f>
      </c>
      <c r="B35" s="4" t="s">
        <f>=HYPERLINK("https://www.leilaoonline.net/index.php/lote/detalhe/320530", "APROX. 02 ARMÁRIOS, 01 CADEIRA PRETA, 04 MESAS, 08 CADEIRAS LARANJAS, 01 BEBEDOURO. - LOC. JATAI ")</f>
      </c>
      <c r="C35" s="4" t="inlineStr">
        <is>
          <t>Venda condicional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=HYPERLINK("https://www.leilaoonline.net/index.php/lote/detalhe/320531", "36701")</f>
      </c>
      <c r="B36" s="4" t="s">
        <f>=HYPERLINK("https://www.leilaoonline.net/index.php/lote/detalhe/320531", "APROX. 01 MESA REDONDA C/ 04 CADEIRAS AZUIS, 02 MESAS C/ 03 GAVETAS, 07 ARMÁRIOS, 02 QUADROS, 05 PRATELEIRAS. - PT.147978/147947/143564/143351/143352/147924/143375. - LOC JATAI ")</f>
      </c>
      <c r="C36" s="4" t="inlineStr">
        <is>
          <t>Venda condicional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=HYPERLINK("https://www.leilaoonline.net/index.php/lote/detalhe/320533", "36702")</f>
      </c>
      <c r="B37" s="4" t="s">
        <f>=HYPERLINK("https://www.leilaoonline.net/index.php/lote/detalhe/320533", "LOTE DE MÓVEIS: MESA C/ CADEIRA, ARMÁRIO, ARQUIVO C/ 4 GAVETAS, LONGARINA 3 CADEIRAS, MESA DE CENTRO E APARADOR - LOC. JATAI ")</f>
      </c>
      <c r="C37" s="4" t="inlineStr">
        <is>
          <t>Venda condicional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=HYPERLINK("https://www.leilaoonline.net/index.php/lote/detalhe/320534", "36703")</f>
      </c>
      <c r="B38" s="4" t="s">
        <f>=HYPERLINK("https://www.leilaoonline.net/index.php/lote/detalhe/320534", "MÁQUINA DE LAVAR BRASTEMP 12 KG, 220V - LOC. JATAI ")</f>
      </c>
      <c r="C38" s="4" t="inlineStr">
        <is>
          <t>Venda condicional</t>
        </is>
      </c>
      <c r="D38" s="4" t="inlineStr">
        <is>
          <t>1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=HYPERLINK("https://www.leilaoonline.net/index.php/lote/detalhe/320535", "36704")</f>
      </c>
      <c r="B39" s="4" t="s">
        <f>=HYPERLINK("https://www.leilaoonline.net/index.php/lote/detalhe/320535", "01 FRIGOBAR CONSUL, 01 GELADEIRA SAMSUNG, 01 TELEVISÃO PANASONIC E 01MICROONDAS ELECTROLUX. - LOC. JATAI 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=HYPERLINK("https://www.leilaoonline.net/index.php/lote/detalhe/320536", "36705")</f>
      </c>
      <c r="B40" s="4" t="s">
        <f>=HYPERLINK("https://www.leilaoonline.net/index.php/lote/detalhe/320536", "03 PROJETORES, 01 NOBREAK, FAX, IMPRESSORAS E PERIFÉRICOS. - LOC. JATAI ")</f>
      </c>
      <c r="C40" s="4" t="inlineStr">
        <is>
          <t>Venda condicional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=HYPERLINK("https://www.leilaoonline.net/index.php/lote/detalhe/320537", "36706")</f>
      </c>
      <c r="B41" s="4" t="s">
        <f>=HYPERLINK("https://www.leilaoonline.net/index.php/lote/detalhe/320537", "25 COMPUTADORES, 23 MONITORES. - LOC, JATAI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=HYPERLINK("https://www.leilaoonline.net/index.php/lote/detalhe/320538", "36707")</f>
      </c>
      <c r="B42" s="4" t="s">
        <f>=HYPERLINK("https://www.leilaoonline.net/index.php/lote/detalhe/320538", "05 CAIXAS DE SOM, 02 RÁDIOS, 02 MALETA C/ MICROFONE. - LOC. JATAI 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=HYPERLINK("https://www.leilaoonline.net/index.php/lote/detalhe/320594", "36708")</f>
      </c>
      <c r="B43" s="4" t="s">
        <f>=HYPERLINK("https://www.leilaoonline.net/index.php/lote/detalhe/320594", "APROX. 59 CHROMEBOOKS POSITIVO. - LOC. JATAI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=HYPERLINK("https://www.leilaoonline.net/index.php/lote/detalhe/320596", "36709")</f>
      </c>
      <c r="B44" s="4" t="s">
        <f>=HYPERLINK("https://www.leilaoonline.net/index.php/lote/detalhe/320596", "APROX. 05 NOTEBOOKS . - LOC. JATAI 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=HYPERLINK("https://www.leilaoonline.net/index.php/lote/detalhe/325162", "36798")</f>
      </c>
      <c r="B45" s="4" t="s">
        <f>=HYPERLINK("https://www.leilaoonline.net/index.php/lote/detalhe/325162", "49 CHROMEBOOK POSITIVO. -  LOC. UNIVALEM/ VALPARAISO ")</f>
      </c>
      <c r="C45" s="4" t="inlineStr">
        <is>
          <t>Venda condicional</t>
        </is>
      </c>
      <c r="D45" s="4" t="inlineStr">
        <is>
          <t>16</t>
        </is>
      </c>
      <c r="E45" s="5" t="inlineStr">
        <is>
          <t>4.000,00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=HYPERLINK("https://www.leilaoonline.net/index.php/lote/detalhe/325163", "36799")</f>
      </c>
      <c r="B46" s="4" t="s">
        <f>=HYPERLINK("https://www.leilaoonline.net/index.php/lote/detalhe/325163", "APROX. 16 COMPUTADORES DELL, 16 MONITORES DELL,16 TECLADOS, 16 MOUSE,  05 WEBCAM, 01 NOBREAK. - LOC. UNIVALEM/ VALPARAISO ")</f>
      </c>
      <c r="C46" s="4" t="inlineStr">
        <is>
          <t>Venda condicional</t>
        </is>
      </c>
      <c r="D46" s="4" t="inlineStr">
        <is>
          <t>29</t>
        </is>
      </c>
      <c r="E46" s="5" t="inlineStr">
        <is>
          <t>7.000,00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=HYPERLINK("https://www.leilaoonline.net/index.php/lote/detalhe/325155", "36865")</f>
      </c>
      <c r="B47" s="4" t="s">
        <f>=HYPERLINK("https://www.leilaoonline.net/index.php/lote/detalhe/325155", "12 VENTILADORES (DELTA PREMIUM, VENTISILVA) . -  LOC. UNIVALEM/ VALPARAISO ")</f>
      </c>
      <c r="C47" s="4" t="inlineStr">
        <is>
          <t>Venda condicional</t>
        </is>
      </c>
      <c r="D47" s="4" t="inlineStr">
        <is>
          <t>3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=HYPERLINK("https://www.leilaoonline.net/index.php/lote/detalhe/325154", "36866")</f>
      </c>
      <c r="B48" s="4" t="s">
        <f>=HYPERLINK("https://www.leilaoonline.net/index.php/lote/detalhe/325154", "01 LAVADORA AUTA PRESSÃO JACTOR, 01 ENCERADEIRA, 10 PRATELEIRAS, 01 ESCADA. - LOC. UNIVALEM/ VALPARAISO ")</f>
      </c>
      <c r="C48" s="4" t="inlineStr">
        <is>
          <t>Venda condicional</t>
        </is>
      </c>
      <c r="D48" s="4" t="inlineStr">
        <is>
          <t>10</t>
        </is>
      </c>
      <c r="E48" s="5" t="inlineStr">
        <is>
          <t>2.800,00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=HYPERLINK("https://www.leilaoonline.net/index.php/lote/detalhe/325150", "36867")</f>
      </c>
      <c r="B49" s="4" t="s">
        <f>=HYPERLINK("https://www.leilaoonline.net/index.php/lote/detalhe/325150", "01 FREEZER CONSUL, 01 BEBEDOURO, 01 MAQUINA DE LAVAR BRASTEMP -  LOC. UNIVALEM/ VALPARAISO ")</f>
      </c>
      <c r="C49" s="4" t="inlineStr">
        <is>
          <t>Venda condicional</t>
        </is>
      </c>
      <c r="D49" s="4" t="inlineStr">
        <is>
          <t>6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=HYPERLINK("https://www.leilaoonline.net/index.php/lote/detalhe/320518", "36891")</f>
      </c>
      <c r="B50" s="4" t="s">
        <f>=HYPERLINK("https://www.leilaoonline.net/index.php/lote/detalhe/320518", "APROX. 09 MESAS C/ CADEIRAS EMBUTIDAS. - LOC. JATAI ")</f>
      </c>
      <c r="C50" s="4" t="inlineStr">
        <is>
          <t>Venda condicional</t>
        </is>
      </c>
      <c r="D50" s="4" t="inlineStr">
        <is>
          <t>2</t>
        </is>
      </c>
      <c r="E50" s="5" t="inlineStr">
        <is>
          <t>1.250,00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=HYPERLINK("https://www.leilaoonline.net/index.php/lote/detalhe/320519", "36892")</f>
      </c>
      <c r="B51" s="4" t="s">
        <f>=HYPERLINK("https://www.leilaoonline.net/index.php/lote/detalhe/320519", "APROX. 89 CADEIRAS ESCOLARES. - LOC. JATAI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=HYPERLINK("https://www.leilaoonline.net/index.php/lote/detalhe/320520", "36893")</f>
      </c>
      <c r="B52" s="4" t="s">
        <f>=HYPERLINK("https://www.leilaoonline.net/index.php/lote/detalhe/320520", "10 MESAS E 38 BANCOS DE MADEIRA. - LOC. JATAI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=HYPERLINK("https://www.leilaoonline.net/index.php/lote/detalhe/320521", "36894")</f>
      </c>
      <c r="B53" s="4" t="s">
        <f>=HYPERLINK("https://www.leilaoonline.net/index.php/lote/detalhe/320521", "CONJUNTO DE 04 MESAS E 2 ARMÁRIOS DE ESCRITÓRIO. - LOC. JATAI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=HYPERLINK("https://www.leilaoonline.net/index.php/lote/detalhe/320522", "36896")</f>
      </c>
      <c r="B54" s="4" t="s">
        <f>=HYPERLINK("https://www.leilaoonline.net/index.php/lote/detalhe/320522", "APROX. 04 PRATELEIRAS; 06 ARMÁRIOS. - (LIVROS E MATERIAIS NÃO INCLUSOS). - PAT.147977/143561/143590/143592/143381/143560. - LOC. JATAI")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=HYPERLINK("https://www.leilaoonline.net/index.php/lote/detalhe/320526", "36897")</f>
      </c>
      <c r="B55" s="4" t="s">
        <f>=HYPERLINK("https://www.leilaoonline.net/index.php/lote/detalhe/320526", "APROX. 16 BANCADAS TAMPAS DE MADEIRA . - LOC. JATAI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=HYPERLINK("https://www.leilaoonline.net/index.php/lote/detalhe/320528", "36898")</f>
      </c>
      <c r="B56" s="4" t="s">
        <f>=HYPERLINK("https://www.leilaoonline.net/index.php/lote/detalhe/320528", "APROX. 12 AR CONDICIONADO. - LOC. JATAI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=HYPERLINK("https://www.leilaoonline.net/index.php/lote/detalhe/320529", "36899")</f>
      </c>
      <c r="B57" s="4" t="s">
        <f>=HYPERLINK("https://www.leilaoonline.net/index.php/lote/detalhe/320529", "MESA C/ 6 CADEIRAS, FOGÃO, DEPURADOR, BATEDEIRA, LIQUIDIFICADOR, BEBEDOURO, PANELAS, FORNO INDUSTRIAL, 02 BOTIJÕES E UTENSÍLIOS DIVERSOS. - LOC. JATAI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=HYPERLINK("https://www.leilaoonline.net/index.php/lote/detalhe/322782", "37153")</f>
      </c>
      <c r="B58" s="4" t="s">
        <f>=HYPERLINK("https://www.leilaoonline.net/index.php/lote/detalhe/322782", "183 CADEIRAS E 68 MESAS (APROXIMADAMENTE); DE DIVERSOS MODELOS E TAMANHOS - LOC. COSTA PINTO")</f>
      </c>
      <c r="C58" s="4" t="inlineStr">
        <is>
          <t>Venda condicional</t>
        </is>
      </c>
      <c r="D58" s="4" t="inlineStr">
        <is>
          <t>1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=HYPERLINK("https://www.leilaoonline.net/index.php/lote/detalhe/325139", "37182")</f>
      </c>
      <c r="B59" s="4" t="s">
        <f>=HYPERLINK("https://www.leilaoonline.net/index.php/lote/detalhe/325139", " 8 CPU'S E 08 MONITORES. - LOC. IPAUSSU ")</f>
      </c>
      <c r="C59" s="4" t="inlineStr">
        <is>
          <t>Venda condicional</t>
        </is>
      </c>
      <c r="D59" s="4" t="inlineStr">
        <is>
          <t>13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=HYPERLINK("https://www.leilaoonline.net/index.php/lote/detalhe/325138", "37183")</f>
      </c>
      <c r="B60" s="4" t="s">
        <f>=HYPERLINK("https://www.leilaoonline.net/index.php/lote/detalhe/325138", " 09 CPU'S E 10 MONITORES. - LOC. IPAUSSU")</f>
      </c>
      <c r="C60" s="4" t="inlineStr">
        <is>
          <t>Venda condicional</t>
        </is>
      </c>
      <c r="D60" s="4" t="inlineStr">
        <is>
          <t>13</t>
        </is>
      </c>
      <c r="E60" s="5" t="inlineStr">
        <is>
          <t>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=HYPERLINK("https://www.leilaoonline.net/index.php/lote/detalhe/325140", "37184")</f>
      </c>
      <c r="B61" s="4" t="s">
        <f>=HYPERLINK("https://www.leilaoonline.net/index.php/lote/detalhe/325140", " 20 CHROMEBOOK. - LOC. IPAUSSU")</f>
      </c>
      <c r="C61" s="4" t="inlineStr">
        <is>
          <t>Venda condicional</t>
        </is>
      </c>
      <c r="D61" s="4" t="inlineStr">
        <is>
          <t>5</t>
        </is>
      </c>
      <c r="E61" s="5" t="inlineStr">
        <is>
          <t>1.600,00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=HYPERLINK("https://www.leilaoonline.net/index.php/lote/detalhe/325137", "37185")</f>
      </c>
      <c r="B62" s="4" t="s">
        <f>=HYPERLINK("https://www.leilaoonline.net/index.php/lote/detalhe/325137", " 34 CHROMEBOOK. - LOC. IPAUSSU")</f>
      </c>
      <c r="C62" s="4" t="inlineStr">
        <is>
          <t>Venda condicional</t>
        </is>
      </c>
      <c r="D62" s="4" t="inlineStr">
        <is>
          <t>2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=HYPERLINK("https://www.leilaoonline.net/index.php/lote/detalhe/325141", "37186")</f>
      </c>
      <c r="B63" s="4" t="s">
        <f>=HYPERLINK("https://www.leilaoonline.net/index.php/lote/detalhe/325141", " 01 PROJETOR E 01 CAIXA DE SOM. - LOC. IPAUSSU")</f>
      </c>
      <c r="C63" s="4" t="inlineStr">
        <is>
          <t>Venda condicional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=HYPERLINK("https://www.leilaoonline.net/index.php/lote/detalhe/325142", "37187")</f>
      </c>
      <c r="B64" s="4" t="s">
        <f>=HYPERLINK("https://www.leilaoonline.net/index.php/lote/detalhe/325142", " 01 NOTEBOOK. - LOC. IPAUSSU")</f>
      </c>
      <c r="C64" s="4" t="inlineStr">
        <is>
          <t>Venda condicional</t>
        </is>
      </c>
      <c r="D64" s="4" t="inlineStr">
        <is>
          <t>6</t>
        </is>
      </c>
      <c r="E64" s="5" t="inlineStr">
        <is>
          <t>1.100,00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=HYPERLINK("https://www.leilaoonline.net/index.php/lote/detalhe/324740", "37194")</f>
      </c>
      <c r="B65" s="4" t="s">
        <f>=HYPERLINK("https://www.leilaoonline.net/index.php/lote/detalhe/324740", "CABO DE ALUMÍNIO PARA RODO/ VASSOURA, (SEM USO), CONTENDO APROXIMADAMENTE 1.000 UNIDADES - (ALMOXARIFADO INDUSTRIAL) - LOC. BARRA")</f>
      </c>
      <c r="C65" s="4" t="inlineStr">
        <is>
          <t>Venda condicional</t>
        </is>
      </c>
      <c r="D65" s="4" t="inlineStr">
        <is>
          <t>10</t>
        </is>
      </c>
      <c r="E65" s="5" t="inlineStr">
        <is>
          <t>650,00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=HYPERLINK("https://www.leilaoonline.net/index.php/lote/detalhe/324741", "37195")</f>
      </c>
      <c r="B66" s="4" t="s">
        <f>=HYPERLINK("https://www.leilaoonline.net/index.php/lote/detalhe/324741", "CABO DE ALUMÍNIO PARA RODO/ VASSOURA, (SEM USO), CONTENDO APROXIMADAMENTE 1.000 UNIDADES - (ALMOXARIFADO INDUSTRIAL) - LOC. BARRA")</f>
      </c>
      <c r="C66" s="4" t="inlineStr">
        <is>
          <t>Venda condicional</t>
        </is>
      </c>
      <c r="D66" s="4" t="inlineStr">
        <is>
          <t>9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=HYPERLINK("https://www.leilaoonline.net/index.php/lote/detalhe/324747", "37196")</f>
      </c>
      <c r="B67" s="4" t="s">
        <f>=HYPERLINK("https://www.leilaoonline.net/index.php/lote/detalhe/324747", "APROXIMADAMENTE 48 CHROMEBOOK - LOC. BARRA")</f>
      </c>
      <c r="C67" s="4" t="inlineStr">
        <is>
          <t>Venda condicional</t>
        </is>
      </c>
      <c r="D67" s="4" t="inlineStr">
        <is>
          <t>27</t>
        </is>
      </c>
      <c r="E67" s="5" t="inlineStr">
        <is>
          <t>5.200,00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=HYPERLINK("https://www.leilaoonline.net/index.php/lote/detalhe/324749", "37197")</f>
      </c>
      <c r="B68" s="4" t="s">
        <f>=HYPERLINK("https://www.leilaoonline.net/index.php/lote/detalhe/324749", "2 APARELHOS DE DATA SHOW E 1 ESTRELA - LOC. BARRA   ")</f>
      </c>
      <c r="C68" s="4" t="inlineStr">
        <is>
          <t>Venda condicional</t>
        </is>
      </c>
      <c r="D68" s="4" t="inlineStr">
        <is>
          <t>5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=HYPERLINK("https://www.leilaoonline.net/index.php/lote/detalhe/324748", "37198")</f>
      </c>
      <c r="B69" s="4" t="s">
        <f>=HYPERLINK("https://www.leilaoonline.net/index.php/lote/detalhe/324748", " 2 APARELHOS DE DATA SHOW - LOC. BARRA 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=HYPERLINK("https://www.leilaoonline.net/index.php/lote/detalhe/324745", "37199")</f>
      </c>
      <c r="B70" s="4" t="s">
        <f>=HYPERLINK("https://www.leilaoonline.net/index.php/lote/detalhe/324745", "2 NOTEBOOKS (SEM HD) - LOC. BARRA")</f>
      </c>
      <c r="C70" s="4" t="inlineStr">
        <is>
          <t>Venda condicional</t>
        </is>
      </c>
      <c r="D70" s="4" t="inlineStr">
        <is>
          <t>23</t>
        </is>
      </c>
      <c r="E70" s="5" t="inlineStr">
        <is>
          <t>1.600,00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=HYPERLINK("https://www.leilaoonline.net/index.php/lote/detalhe/325164", "37200")</f>
      </c>
      <c r="B71" s="4" t="s">
        <f>=HYPERLINK("https://www.leilaoonline.net/index.php/lote/detalhe/325164", "APROX. 03 NOTEBOOK DELL LATITUDE 3420, 01 IMPRESSOR SAMSUNG, 01 CAIXA DE SOM CS5000, 05 DATA SHOW PROJETOR, 01 MODULO DE MICROFONE SEM FIO, 01 MICROFONE. -  LOC. UNIVALEM/ VALPARAISO ")</f>
      </c>
      <c r="C71" s="4" t="inlineStr">
        <is>
          <t>Venda condicional</t>
        </is>
      </c>
      <c r="D71" s="4" t="inlineStr">
        <is>
          <t>13</t>
        </is>
      </c>
      <c r="E71" s="5" t="inlineStr">
        <is>
          <t>3.400,00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=HYPERLINK("https://www.leilaoonline.net/index.php/lote/detalhe/325158", "37207")</f>
      </c>
      <c r="B72" s="4" t="s">
        <f>=HYPERLINK("https://www.leilaoonline.net/index.php/lote/detalhe/325158", "01 AR-CONDICIONADO SPRINGER 36.000BTU, 02 AR-CONDICIONADO SPRINGER 30.000 BTU, 03 CORTINAS DE AR SPRINGER. - LOC. UNIVALEM/ VALPARAISO ")</f>
      </c>
      <c r="C72" s="4" t="inlineStr">
        <is>
          <t>Venda condicional</t>
        </is>
      </c>
      <c r="D72" s="4" t="inlineStr">
        <is>
          <t>9</t>
        </is>
      </c>
      <c r="E72" s="5" t="inlineStr">
        <is>
          <t>2.600,00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=HYPERLINK("https://www.leilaoonline.net/index.php/lote/detalhe/325157", "37208")</f>
      </c>
      <c r="B73" s="4" t="s">
        <f>=HYPERLINK("https://www.leilaoonline.net/index.php/lote/detalhe/325157", "APROX. 102 CADEIRAS. -  LOC. UNIVALEM/ VALPARAISO ")</f>
      </c>
      <c r="C73" s="4" t="inlineStr">
        <is>
          <t>Venda condicional</t>
        </is>
      </c>
      <c r="D73" s="4" t="inlineStr">
        <is>
          <t>9</t>
        </is>
      </c>
      <c r="E73" s="5" t="inlineStr">
        <is>
          <t>1.800,00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=HYPERLINK("https://www.leilaoonline.net/index.php/lote/detalhe/325152", "37209")</f>
      </c>
      <c r="B74" s="4" t="s">
        <f>=HYPERLINK("https://www.leilaoonline.net/index.php/lote/detalhe/325152", "APROX. 12 ITENS DE MOBILIARIO DIVERSOS. VEJA DESCRITIVO DE ITENS -  LOC. UNIVALEM/ VALPARAISO ")</f>
      </c>
      <c r="C74" s="4" t="inlineStr">
        <is>
          <t>Venda condicional</t>
        </is>
      </c>
      <c r="D74" s="4" t="inlineStr">
        <is>
          <t>3</t>
        </is>
      </c>
      <c r="E74" s="5" t="inlineStr">
        <is>
          <t>1.600,00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=HYPERLINK("https://www.leilaoonline.net/index.php/lote/detalhe/325151", "37211")</f>
      </c>
      <c r="B75" s="4" t="s">
        <f>=HYPERLINK("https://www.leilaoonline.net/index.php/lote/detalhe/325151", "ITENS DIVERSOS: 06 MESAS, 50 CADEIRAS, 05 BANCADAS, 05 BANQUINHOS DE MADEIRA, 01 ARMARIO DE 8 PORTAS. -  LOC. UNIVALEM/ VALPARAISO ")</f>
      </c>
      <c r="C75" s="4" t="inlineStr">
        <is>
          <t>Venda condicional</t>
        </is>
      </c>
      <c r="D75" s="4" t="inlineStr">
        <is>
          <t>7</t>
        </is>
      </c>
      <c r="E75" s="5" t="inlineStr">
        <is>
          <t>2.200,00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=HYPERLINK("https://www.leilaoonline.net/index.php/lote/detalhe/325161", "37212")</f>
      </c>
      <c r="B76" s="4" t="s">
        <f>=HYPERLINK("https://www.leilaoonline.net/index.php/lote/detalhe/325161", "03 AR-CONDICIONADO COMFEE 22.000 BTU. - LOC. UNIVALEM/ VALPARAISO ")</f>
      </c>
      <c r="C76" s="4" t="inlineStr">
        <is>
          <t>Venda condicional</t>
        </is>
      </c>
      <c r="D76" s="4" t="inlineStr">
        <is>
          <t>5</t>
        </is>
      </c>
      <c r="E76" s="5" t="inlineStr">
        <is>
          <t>1.800,00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=HYPERLINK("https://www.leilaoonline.net/index.php/lote/detalhe/325149", "37213")</f>
      </c>
      <c r="B77" s="4" t="s">
        <f>=HYPERLINK("https://www.leilaoonline.net/index.php/lote/detalhe/325149", "APROX. 24 ITENS DE MOBILIARIO DIVERSOS. - VEJA DESCRITIVO DE ITENS . - LOC. UNIVALEM/ VALPARAISO ")</f>
      </c>
      <c r="C77" s="4" t="inlineStr">
        <is>
          <t>Venda condicional</t>
        </is>
      </c>
      <c r="D77" s="4" t="inlineStr">
        <is>
          <t>12</t>
        </is>
      </c>
      <c r="E77" s="5" t="inlineStr">
        <is>
          <t>3.200,00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=HYPERLINK("https://www.leilaoonline.net/index.php/lote/detalhe/325156", "37214")</f>
      </c>
      <c r="B78" s="4" t="s">
        <f>=HYPERLINK("https://www.leilaoonline.net/index.php/lote/detalhe/325156", "APROX. 42 CADEIRAS UNIVERSITARIAS, 70 COLCHONETES, ARMARIOS ESCRITORIO, 01 MESA DE CENTRO(VIDRO), 34 PUFFS QUADRADO. -  LOC. UNIVALEM/ VALPARAISO ")</f>
      </c>
      <c r="C78" s="4" t="inlineStr">
        <is>
          <t>Venda condicional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=HYPERLINK("https://www.leilaoonline.net/index.php/lote/detalhe/325159", "37215")</f>
      </c>
      <c r="B79" s="4" t="s">
        <f>=HYPERLINK("https://www.leilaoonline.net/index.php/lote/detalhe/325159", "05 AR-CONDICIONADO SPRINGER 18.000 BTU. - LOC. UNIVALEM/ VALPARAISO ")</f>
      </c>
      <c r="C79" s="4" t="inlineStr">
        <is>
          <t>Venda condicional</t>
        </is>
      </c>
      <c r="D79" s="4" t="inlineStr">
        <is>
          <t>11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=HYPERLINK("https://www.leilaoonline.net/index.php/lote/detalhe/325160", "37216")</f>
      </c>
      <c r="B80" s="4" t="s">
        <f>=HYPERLINK("https://www.leilaoonline.net/index.php/lote/detalhe/325160", "03 AR-CONDICIONADO CARRIER 30.000 BTU - PT140610,PT140611,PT140612. - LOC. UNIVALEM/ VALPARAISO ")</f>
      </c>
      <c r="C80" s="4" t="inlineStr">
        <is>
          <t>Venda condicional</t>
        </is>
      </c>
      <c r="D80" s="4" t="inlineStr">
        <is>
          <t>1</t>
        </is>
      </c>
      <c r="E80" s="5" t="inlineStr">
        <is>
          <t>750,00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=HYPERLINK("https://www.leilaoonline.net/index.php/lote/detalhe/325153", "37217")</f>
      </c>
      <c r="B81" s="4" t="s">
        <f>=HYPERLINK("https://www.leilaoonline.net/index.php/lote/detalhe/325153", "13 MESAS, 12 ARMARIOS 2 PORTAS, 03 ARMARIOS DE ARQUIVOS - LOC. UNIVALEM/ VALPARAISO ")</f>
      </c>
      <c r="C81" s="4" t="inlineStr">
        <is>
          <t>Venda condicional</t>
        </is>
      </c>
      <c r="D81" s="4" t="inlineStr">
        <is>
          <t>5</t>
        </is>
      </c>
      <c r="E81" s="5" t="inlineStr">
        <is>
          <t>1.800,00</t>
        </is>
      </c>
      <c r="F8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2026-04-02T17:06:33.00Z</dcterms:created>
  <dc:creator>Tellks Tecnologia</dc:creator>
  <cp:revision>0</cp:revision>
</cp:coreProperties>
</file>