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=HYPERLINK("https://www.leilaoonline.net/index.php/lote/detalhe/326702", "005")</f>
      </c>
      <c r="B11" s="4" t="s">
        <f>=HYPERLINK("https://www.leilaoonline.net/index.php/lote/detalhe/326702", "LANCHA DIAMAR ANO 1993  23 PÉS ( 7,60MTS) MOTOR CARBURADO 200HP / COM TOLDO/ REBOQUE/FERREIRA   2 EIXOS ANO 20/21  ( DOC. OK)")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=HYPERLINK("https://www.leilaoonline.net/index.php/lote/detalhe/326574", "008")</f>
      </c>
      <c r="B12" s="4" t="s">
        <f>=HYPERLINK("https://www.leilaoonline.net/index.php/lote/detalhe/326574", "VW/GOL CL 1.6 MI  ANO 1998/1999 GASOLINA COR BRANCA- FUNCIONANDO (no estado)")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=HYPERLINK("https://www.leilaoonline.net/index.php/lote/detalhe/326700", "009")</f>
      </c>
      <c r="B13" s="4" t="s">
        <f>=HYPERLINK("https://www.leilaoonline.net/index.php/lote/detalhe/326700", "TOYOTA BANDEIRANTES - PRATA - ANO 1983")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=HYPERLINK("https://www.leilaoonline.net/index.php/lote/detalhe/326715", "010")</f>
      </c>
      <c r="B14" s="4" t="s">
        <f>=HYPERLINK("https://www.leilaoonline.net/index.php/lote/detalhe/326715", "Impressora Multifuncional Ricoh MP 5210. Unidade de chão com rodízios (com bandejas adicionais). Não funciona")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=HYPERLINK("https://www.leilaoonline.net/index.php/lote/detalhe/326716", "011")</f>
      </c>
      <c r="B15" s="4" t="s">
        <f>=HYPERLINK("https://www.leilaoonline.net/index.php/lote/detalhe/326716", "[ VÍDEO ] VW / NOVA SEVEIRO CS ANO 2014/2014 - COR BRANCA-FLEX / COM TRAVA E VIDRO ELETRICO ( NO ESTADO)")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=HYPERLINK("https://www.leilaoonline.net/index.php/lote/detalhe/326703", "012")</f>
      </c>
      <c r="B16" s="4" t="s">
        <f>=HYPERLINK("https://www.leilaoonline.net/index.php/lote/detalhe/326703", "[ VÍDEO ] FORD / RANGER LTD CD4  32  LIMITED. - ANO 2013/2014 - DIESEL - COR PRETA  - DOC. OK  - AUTOMÁTICA  (MOTOR DESMONTADO)")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=HYPERLINK("https://www.leilaoonline.net/index.php/lote/detalhe/326480", "013")</f>
      </c>
      <c r="B17" s="4" t="s">
        <f>=HYPERLINK("https://www.leilaoonline.net/index.php/lote/detalhe/326480", " Acessórios Diversos - Pós hospitalares - Vide relação em anexo.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=HYPERLINK("https://www.leilaoonline.net/index.php/lote/detalhe/326727", "014")</f>
      </c>
      <c r="B18" s="4" t="s">
        <f>=HYPERLINK("https://www.leilaoonline.net/index.php/lote/detalhe/326727", "mesa de madeira maciça ipê 3,50 comprimento 1,12 de largura excelente estado com 16 cadeiras também em ipê ")</f>
      </c>
      <c r="C18" s="4" t="inlineStr">
        <is>
          <t>Aguardando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=HYPERLINK("https://www.leilaoonline.net/index.php/lote/detalhe/326533", "017")</f>
      </c>
      <c r="B19" s="4" t="s">
        <f>=HYPERLINK("https://www.leilaoonline.net/index.php/lote/detalhe/326533", "01 UNIDADE DE BARRIL DE CARVALHO DE 200 LITROS.")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=HYPERLINK("https://www.leilaoonline.net/index.php/lote/detalhe/326473", "019")</f>
      </c>
      <c r="B20" s="4" t="s">
        <f>=HYPERLINK("https://www.leilaoonline.net/index.php/lote/detalhe/326473", "Caixa de direção de paleteira. Sem teste")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=HYPERLINK("https://www.leilaoonline.net/index.php/lote/detalhe/326472", "020")</f>
      </c>
      <c r="B21" s="4" t="s">
        <f>=HYPERLINK("https://www.leilaoonline.net/index.php/lote/detalhe/326472", "Lote de manequins de fibra com avarias.")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=HYPERLINK("https://www.leilaoonline.net/index.php/lote/detalhe/326717", "021")</f>
      </c>
      <c r="B22" s="4" t="s">
        <f>=HYPERLINK("https://www.leilaoonline.net/index.php/lote/detalhe/326717", "APROX. 300 UN. DE MATERIAIS  ELÉTRICOS  DIVERSOS (LOTE 1)")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=HYPERLINK("https://www.leilaoonline.net/index.php/lote/detalhe/326484", "023")</f>
      </c>
      <c r="B23" s="4" t="s">
        <f>=HYPERLINK("https://www.leilaoonline.net/index.php/lote/detalhe/326484", "APROX. 142 ITENS: IMPRESSORAS, MONITORES, SCANER. CONFIRA RELAÇÃO")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=HYPERLINK("https://www.leilaoonline.net/index.php/lote/detalhe/326718", "024")</f>
      </c>
      <c r="B24" s="4" t="s">
        <f>=HYPERLINK("https://www.leilaoonline.net/index.php/lote/detalhe/326718", "APROX. 67 UN. DE MATERIAIS  ELÉTRICOS  DIVERSOS(LOTE 2)")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=HYPERLINK("https://www.leilaoonline.net/index.php/lote/detalhe/326719", "025")</f>
      </c>
      <c r="B25" s="4" t="s">
        <f>=HYPERLINK("https://www.leilaoonline.net/index.php/lote/detalhe/326719", "APROX.17 UN. DE MATERIAIS  ELÉTRICOS  DIVERSOS(LOTE 3)")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=HYPERLINK("https://www.leilaoonline.net/index.php/lote/detalhe/326720", "026")</f>
      </c>
      <c r="B26" s="4" t="s">
        <f>=HYPERLINK("https://www.leilaoonline.net/index.php/lote/detalhe/326720", "APROX.28 UN. DE MATERIAIS  ELÉTRICOS  DIVERSOS(LOTE 4)")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=HYPERLINK("https://www.leilaoonline.net/index.php/lote/detalhe/326721", "027")</f>
      </c>
      <c r="B27" s="4" t="s">
        <f>=HYPERLINK("https://www.leilaoonline.net/index.php/lote/detalhe/326721", "APROX.754 UN. DE MATERIAIS  ELÉTRICOS  DIVERSOS(LOTE 5)")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=HYPERLINK("https://www.leilaoonline.net/index.php/lote/detalhe/327574", "029")</f>
      </c>
      <c r="B28" s="4" t="s">
        <f>=HYPERLINK("https://www.leilaoonline.net/index.php/lote/detalhe/327574", " Cabine jato de areia Azul claro Por pressão (no estado)")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=HYPERLINK("https://www.leilaoonline.net/index.php/lote/detalhe/326709", "030")</f>
      </c>
      <c r="B29" s="4" t="s">
        <f>=HYPERLINK("https://www.leilaoonline.net/index.php/lote/detalhe/326709", " Aprox. 200 unidades de Estojo De Veludo Sofisticado Caixa Preto Presente Caneta Joia. SEM USO")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=HYPERLINK("https://www.leilaoonline.net/index.php/lote/detalhe/326708", "031")</f>
      </c>
      <c r="B30" s="4" t="s">
        <f>=HYPERLINK("https://www.leilaoonline.net/index.php/lote/detalhe/326708", " Aprox. 90 unidades de Guirlanda Sino De Vento Decorativo Pedra Metal Wind Chime Zen Oriental. SEM USO")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=HYPERLINK("https://www.leilaoonline.net/index.php/lote/detalhe/326714", "032")</f>
      </c>
      <c r="B31" s="4" t="s">
        <f>=HYPERLINK("https://www.leilaoonline.net/index.php/lote/detalhe/326714", " Aprox. 400 unidades de Difusor Aromatizador Rechaud À Vela Metal De Ambiente Modelo Guirlanda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=HYPERLINK("https://www.leilaoonline.net/index.php/lote/detalhe/326713", "033")</f>
      </c>
      <c r="B32" s="4" t="s">
        <f>=HYPERLINK("https://www.leilaoonline.net/index.php/lote/detalhe/326713", " Aprox. 90 unidades de Queimador De Óleos Essenciais Decorativo Aço Inox Com Vela Modelo INFINITO. SEM USO")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680,00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=HYPERLINK("https://www.leilaoonline.net/index.php/lote/detalhe/326710", "034")</f>
      </c>
      <c r="B33" s="4" t="s">
        <f>=HYPERLINK("https://www.leilaoonline.net/index.php/lote/detalhe/326710", " Aprox. 90 unidades de Queimador De Óleos Essenciais Decorativo Aço Inox Com Vela Modelo FLORES. SEM USO.")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=HYPERLINK("https://www.leilaoonline.net/index.php/lote/detalhe/326711", "035")</f>
      </c>
      <c r="B34" s="4" t="s">
        <f>=HYPERLINK("https://www.leilaoonline.net/index.php/lote/detalhe/326711", " Aprox. 200 unidades de Estojo De Veludo Sofisticado Caixa Preto Presente Caneta Joia. SEM USO")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=HYPERLINK("https://www.leilaoonline.net/index.php/lote/detalhe/326712", "036")</f>
      </c>
      <c r="B35" s="4" t="s">
        <f>=HYPERLINK("https://www.leilaoonline.net/index.php/lote/detalhe/326712", " Aprox. 800 unidades de Estojo De Veludo Sofisticado Caixa Preto Presente Caneta Joia. SEM USO")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=HYPERLINK("https://www.leilaoonline.net/index.php/lote/detalhe/327579", "037")</f>
      </c>
      <c r="B36" s="4" t="s">
        <f>=HYPERLINK("https://www.leilaoonline.net/index.php/lote/detalhe/327579", " Cabine jato de areia Por sucção ( no estado)")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=HYPERLINK("https://www.leilaoonline.net/index.php/lote/detalhe/327576", "038")</f>
      </c>
      <c r="B37" s="4" t="s">
        <f>=HYPERLINK("https://www.leilaoonline.net/index.php/lote/detalhe/327576", " Geladeira Comercial inox 220V ( no estado)")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=HYPERLINK("https://www.leilaoonline.net/index.php/lote/detalhe/327578", "039")</f>
      </c>
      <c r="B38" s="4" t="s">
        <f>=HYPERLINK("https://www.leilaoonline.net/index.php/lote/detalhe/327578", " Prensa Excêntrica 3 Ton. ( no estado)")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=HYPERLINK("https://www.leilaoonline.net/index.php/lote/detalhe/327575", "040")</f>
      </c>
      <c r="B39" s="4" t="s">
        <f>=HYPERLINK("https://www.leilaoonline.net/index.php/lote/detalhe/327575", " Batedeira industrial planetária Profissional Marca: MB Braesi - 12 litros( no estado)")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=HYPERLINK("https://www.leilaoonline.net/index.php/lote/detalhe/327577", "041")</f>
      </c>
      <c r="B40" s="4" t="s">
        <f>=HYPERLINK("https://www.leilaoonline.net/index.php/lote/detalhe/327577", " Batedeira planetária industrial G.Paniz Modelo B5D ( no estado)")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=HYPERLINK("https://www.leilaoonline.net/index.php/lote/detalhe/326486", "042")</f>
      </c>
      <c r="B41" s="4" t="s">
        <f>=HYPERLINK("https://www.leilaoonline.net/index.php/lote/detalhe/326486", " 01 UN. - MOTOR 10 HP 380/660")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=HYPERLINK("https://www.leilaoonline.net/index.php/lote/detalhe/326487", "043")</f>
      </c>
      <c r="B42" s="4" t="s">
        <f>=HYPERLINK("https://www.leilaoonline.net/index.php/lote/detalhe/326487", " 01 UN. - MOTOR 10 HP 380/660")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=HYPERLINK("https://www.leilaoonline.net/index.php/lote/detalhe/326534", "045")</f>
      </c>
      <c r="B43" s="4" t="s">
        <f>=HYPERLINK("https://www.leilaoonline.net/index.php/lote/detalhe/326534", "COMPRESSOR DE AR INSENTO DE OLEO")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=HYPERLINK("https://www.leilaoonline.net/index.php/lote/detalhe/326535", "047")</f>
      </c>
      <c r="B44" s="4" t="s">
        <f>=HYPERLINK("https://www.leilaoonline.net/index.php/lote/detalhe/326535", "APROX. 250 UNIDADES APOIO DE TECLADO E MOUSE  - Medidas : 66x33x3")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=HYPERLINK("https://www.leilaoonline.net/index.php/lote/detalhe/326485", "048")</f>
      </c>
      <c r="B45" s="4" t="s">
        <f>=HYPERLINK("https://www.leilaoonline.net/index.php/lote/detalhe/326485", " 02 FRITADEIRAS A GÁS")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=HYPERLINK("https://www.leilaoonline.net/index.php/lote/detalhe/326517", "066")</f>
      </c>
      <c r="B46" s="4" t="s">
        <f>=HYPERLINK("https://www.leilaoonline.net/index.php/lote/detalhe/326517", " Bomba inox com motor trifásico")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=HYPERLINK("https://www.leilaoonline.net/index.php/lote/detalhe/326512", "067")</f>
      </c>
      <c r="B47" s="4" t="s">
        <f>=HYPERLINK("https://www.leilaoonline.net/index.php/lote/detalhe/326512", " Máquina de café /capuccino 110 v")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220,00</t>
        </is>
      </c>
      <c r="F47" s="4" t="inlineStr">
        <is>
          <t>75.00</t>
        </is>
      </c>
    </row>
    <row collapsed="false" customFormat="false" customHeight="false" hidden="false" ht="12.1" outlineLevel="0" r="48">
      <c r="A48" s="5" t="s">
        <f>=HYPERLINK("https://www.leilaoonline.net/index.php/lote/detalhe/326510", "087")</f>
      </c>
      <c r="B48" s="4" t="s">
        <f>=HYPERLINK("https://www.leilaoonline.net/index.php/lote/detalhe/326510", " Injetora de poliuretano precisa de reparos")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=HYPERLINK("https://www.leilaoonline.net/index.php/lote/detalhe/326646", "088")</f>
      </c>
      <c r="B49" s="4" t="s">
        <f>=HYPERLINK("https://www.leilaoonline.net/index.php/lote/detalhe/326646", " Compressor wayne 60 pes com motor de 15 hp - 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=HYPERLINK("https://www.leilaoonline.net/index.php/lote/detalhe/326515", "089")</f>
      </c>
      <c r="B50" s="4" t="s">
        <f>=HYPERLINK("https://www.leilaoonline.net/index.php/lote/detalhe/326515", " Dois projetores antigos")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=HYPERLINK("https://www.leilaoonline.net/index.php/lote/detalhe/326516", "090")</f>
      </c>
      <c r="B51" s="4" t="s">
        <f>=HYPERLINK("https://www.leilaoonline.net/index.php/lote/detalhe/326516", " Caixa registradora ano 70")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=HYPERLINK("https://www.leilaoonline.net/index.php/lote/detalhe/326514", "091")</f>
      </c>
      <c r="B52" s="4" t="s">
        <f>=HYPERLINK("https://www.leilaoonline.net/index.php/lote/detalhe/326514", " Suqueira antiga 110v")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=HYPERLINK("https://www.leilaoonline.net/index.php/lote/detalhe/326513", "092")</f>
      </c>
      <c r="B53" s="4" t="s">
        <f>=HYPERLINK("https://www.leilaoonline.net/index.php/lote/detalhe/326513", " Máquina de sorvete e milk shake 220 v - sem teste no estado")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=HYPERLINK("https://www.leilaoonline.net/index.php/lote/detalhe/326625", "094")</f>
      </c>
      <c r="B54" s="4" t="s">
        <f>=HYPERLINK("https://www.leilaoonline.net/index.php/lote/detalhe/326625", " Chopeira a gelo")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=HYPERLINK("https://www.leilaoonline.net/index.php/lote/detalhe/326626", "095")</f>
      </c>
      <c r="B55" s="4" t="s">
        <f>=HYPERLINK("https://www.leilaoonline.net/index.php/lote/detalhe/326626", " Maquina para marcenaria")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=HYPERLINK("https://www.leilaoonline.net/index.php/lote/detalhe/326643", "096")</f>
      </c>
      <c r="B56" s="4" t="s">
        <f>=HYPERLINK("https://www.leilaoonline.net/index.php/lote/detalhe/326643", " Perfuradora de papel eletrico")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=HYPERLINK("https://www.leilaoonline.net/index.php/lote/detalhe/326511", "097")</f>
      </c>
      <c r="B57" s="4" t="s">
        <f>=HYPERLINK("https://www.leilaoonline.net/index.php/lote/detalhe/326511", " 6 unid.Base de tv")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=HYPERLINK("https://www.leilaoonline.net/index.php/lote/detalhe/326635", "098")</f>
      </c>
      <c r="B58" s="4" t="s">
        <f>=HYPERLINK("https://www.leilaoonline.net/index.php/lote/detalhe/326635", " Amassadeira rapida 15 kg trifasica no estado -")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=HYPERLINK("https://www.leilaoonline.net/index.php/lote/detalhe/326547", "099")</f>
      </c>
      <c r="B59" s="4" t="s">
        <f>=HYPERLINK("https://www.leilaoonline.net/index.php/lote/detalhe/326547", " Multi split springer dutado 4 tr 220 v trifásico")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=HYPERLINK("https://www.leilaoonline.net/index.php/lote/detalhe/326641", "100")</f>
      </c>
      <c r="B60" s="4" t="s">
        <f>=HYPERLINK("https://www.leilaoonline.net/index.php/lote/detalhe/326641", " 50 un. meias la e 50 toucas lã -produto sem uso")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560,00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=HYPERLINK("https://www.leilaoonline.net/index.php/lote/detalhe/326632", "101")</f>
      </c>
      <c r="B61" s="4" t="s">
        <f>=HYPERLINK("https://www.leilaoonline.net/index.php/lote/detalhe/326632", " Sucata de 2 un. condensadoras 5 hp")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1.050,00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=HYPERLINK("https://www.leilaoonline.net/index.php/lote/detalhe/326549", "102")</f>
      </c>
      <c r="B62" s="4" t="s">
        <f>=HYPERLINK("https://www.leilaoonline.net/index.php/lote/detalhe/326549", " 4 enceradeiras industrial")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=HYPERLINK("https://www.leilaoonline.net/index.php/lote/detalhe/326551", "103")</f>
      </c>
      <c r="B63" s="4" t="s">
        <f>=HYPERLINK("https://www.leilaoonline.net/index.php/lote/detalhe/326551", " Coifa galvanizada 2 metros")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=HYPERLINK("https://www.leilaoonline.net/index.php/lote/detalhe/326552", "104")</f>
      </c>
      <c r="B64" s="4" t="s">
        <f>=HYPERLINK("https://www.leilaoonline.net/index.php/lote/detalhe/326552", " purificador")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=HYPERLINK("https://www.leilaoonline.net/index.php/lote/detalhe/326629", "105")</f>
      </c>
      <c r="B65" s="4" t="s">
        <f>=HYPERLINK("https://www.leilaoonline.net/index.php/lote/detalhe/326629", " Maquina produtora de salgados sem teste /pegou enchente - no estado")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1.260,00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=HYPERLINK("https://www.leilaoonline.net/index.php/lote/detalhe/326545", "106")</f>
      </c>
      <c r="B66" s="4" t="s">
        <f>=HYPERLINK("https://www.leilaoonline.net/index.php/lote/detalhe/326545", " 3 pçs para chopeira torneiras e extratora")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=HYPERLINK("https://www.leilaoonline.net/index.php/lote/detalhe/326548", "107")</f>
      </c>
      <c r="B67" s="4" t="s">
        <f>=HYPERLINK("https://www.leilaoonline.net/index.php/lote/detalhe/326548", " Helice de inox 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780,00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=HYPERLINK("https://www.leilaoonline.net/index.php/lote/detalhe/326546", "108")</f>
      </c>
      <c r="B68" s="4" t="s">
        <f>=HYPERLINK("https://www.leilaoonline.net/index.php/lote/detalhe/326546", " Checkaut 2 metros")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=HYPERLINK("https://www.leilaoonline.net/index.php/lote/detalhe/326630", "110")</f>
      </c>
      <c r="B69" s="4" t="s">
        <f>=HYPERLINK("https://www.leilaoonline.net/index.php/lote/detalhe/326630", " Ventilador ou exautor industrial motor weg -no estado sem teste")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=HYPERLINK("https://www.leilaoonline.net/index.php/lote/detalhe/326620", "112")</f>
      </c>
      <c r="B70" s="4" t="s">
        <f>=HYPERLINK("https://www.leilaoonline.net/index.php/lote/detalhe/326620", " Forno turbo 8 esteiras")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1.050,00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=HYPERLINK("https://www.leilaoonline.net/index.php/lote/detalhe/326628", "113")</f>
      </c>
      <c r="B71" s="4" t="s">
        <f>=HYPERLINK("https://www.leilaoonline.net/index.php/lote/detalhe/326628", " 1 tanque 20 pes /motor eletrico e dois cabeçotes de compressor (sem teste no estado )")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=HYPERLINK("https://www.leilaoonline.net/index.php/lote/detalhe/326621", "114")</f>
      </c>
      <c r="B72" s="4" t="s">
        <f>=HYPERLINK("https://www.leilaoonline.net/index.php/lote/detalhe/326621", " 5 un. cubas de pia em inox")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=HYPERLINK("https://www.leilaoonline.net/index.php/lote/detalhe/326518", "115")</f>
      </c>
      <c r="B73" s="4" t="s">
        <f>=HYPERLINK("https://www.leilaoonline.net/index.php/lote/detalhe/326518", " Sucata de fatiador de frios")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=HYPERLINK("https://www.leilaoonline.net/index.php/lote/detalhe/326520", "116")</f>
      </c>
      <c r="B74" s="4" t="s">
        <f>=HYPERLINK("https://www.leilaoonline.net/index.php/lote/detalhe/326520", " 2 Mini tvs")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=HYPERLINK("https://www.leilaoonline.net/index.php/lote/detalhe/326522", "117")</f>
      </c>
      <c r="B75" s="4" t="s">
        <f>=HYPERLINK("https://www.leilaoonline.net/index.php/lote/detalhe/326522", " Máquinas de datilografia")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=HYPERLINK("https://www.leilaoonline.net/index.php/lote/detalhe/326521", "118")</f>
      </c>
      <c r="B76" s="4" t="s">
        <f>=HYPERLINK("https://www.leilaoonline.net/index.php/lote/detalhe/326521", " Bomba d’água")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=HYPERLINK("https://www.leilaoonline.net/index.php/lote/detalhe/326519", "120")</f>
      </c>
      <c r="B77" s="4" t="s">
        <f>=HYPERLINK("https://www.leilaoonline.net/index.php/lote/detalhe/326519", " Sucata de compressor 5 unidades")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=HYPERLINK("https://www.leilaoonline.net/index.php/lote/detalhe/326638", "121")</f>
      </c>
      <c r="B78" s="4" t="s">
        <f>=HYPERLINK("https://www.leilaoonline.net/index.php/lote/detalhe/326638", " Batedeira /amassadeira industrial com motor sem tacho no estado")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=HYPERLINK("https://www.leilaoonline.net/index.php/lote/detalhe/326645", "123")</f>
      </c>
      <c r="B79" s="4" t="s">
        <f>=HYPERLINK("https://www.leilaoonline.net/index.php/lote/detalhe/326645", " 4un. aquecedores 110 v")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=HYPERLINK("https://www.leilaoonline.net/index.php/lote/detalhe/326637", "124")</f>
      </c>
      <c r="B80" s="4" t="s">
        <f>=HYPERLINK("https://www.leilaoonline.net/index.php/lote/detalhe/326637", " serra de corte de pedra de marmore")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=HYPERLINK("https://www.leilaoonline.net/index.php/lote/detalhe/326550", "125")</f>
      </c>
      <c r="B81" s="4" t="s">
        <f>=HYPERLINK("https://www.leilaoonline.net/index.php/lote/detalhe/326550", " Pedra grill 110 v")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=HYPERLINK("https://www.leilaoonline.net/index.php/lote/detalhe/326523", "126")</f>
      </c>
      <c r="B82" s="4" t="s">
        <f>=HYPERLINK("https://www.leilaoonline.net/index.php/lote/detalhe/326523", " Sucata compressor")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=HYPERLINK("https://www.leilaoonline.net/index.php/lote/detalhe/326623", "127")</f>
      </c>
      <c r="B83" s="4" t="s">
        <f>=HYPERLINK("https://www.leilaoonline.net/index.php/lote/detalhe/326623", " Motoredutor MS633-4 B14 trifasico -funcionando")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560,00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=HYPERLINK("https://www.leilaoonline.net/index.php/lote/detalhe/326633", "128")</f>
      </c>
      <c r="B84" s="4" t="s">
        <f>=HYPERLINK("https://www.leilaoonline.net/index.php/lote/detalhe/326633", " Motoredutor MS633-4 B14 trifasico -funcionando")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560,00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=HYPERLINK("https://www.leilaoonline.net/index.php/lote/detalhe/326631", "129")</f>
      </c>
      <c r="B85" s="4" t="s">
        <f>=HYPERLINK("https://www.leilaoonline.net/index.php/lote/detalhe/326631", " Inversor trifasico ACS 350 no estado")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560,00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=HYPERLINK("https://www.leilaoonline.net/index.php/lote/detalhe/326622", "130")</f>
      </c>
      <c r="B86" s="4" t="s">
        <f>=HYPERLINK("https://www.leilaoonline.net/index.php/lote/detalhe/326622", " Fonte de alimentação TRIO-Ps/1AC 24DC/20")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560,00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=HYPERLINK("https://www.leilaoonline.net/index.php/lote/detalhe/326476", "131")</f>
      </c>
      <c r="B87" s="4" t="s">
        <f>=HYPERLINK("https://www.leilaoonline.net/index.php/lote/detalhe/326476", " Maquina de rebitar freio")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=HYPERLINK("https://www.leilaoonline.net/index.php/lote/detalhe/326475", "132")</f>
      </c>
      <c r="B88" s="4" t="s">
        <f>=HYPERLINK("https://www.leilaoonline.net/index.php/lote/detalhe/326475", " Maquina de rebitar freio")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=HYPERLINK("https://www.leilaoonline.net/index.php/lote/detalhe/326642", "134")</f>
      </c>
      <c r="B89" s="4" t="s">
        <f>=HYPERLINK("https://www.leilaoonline.net/index.php/lote/detalhe/326642", " Fonte de alim.TRIO-PS/1AC24DC/20   1VDH479N 220 vca p/384 ( 2 cv )")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=HYPERLINK("https://www.leilaoonline.net/index.php/lote/detalhe/326640", "135")</f>
      </c>
      <c r="B90" s="4" t="s">
        <f>=HYPERLINK("https://www.leilaoonline.net/index.php/lote/detalhe/326640", " Motor para acoplamento trifasico funcionando")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=HYPERLINK("https://www.leilaoonline.net/index.php/lote/detalhe/326634", "136")</f>
      </c>
      <c r="B91" s="4" t="s">
        <f>=HYPERLINK("https://www.leilaoonline.net/index.php/lote/detalhe/326634", " Motor para acoplamento trifasico funcionando")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=HYPERLINK("https://www.leilaoonline.net/index.php/lote/detalhe/326624", "137")</f>
      </c>
      <c r="B92" s="4" t="s">
        <f>=HYPERLINK("https://www.leilaoonline.net/index.php/lote/detalhe/326624", " 10 un. nichos  1 abajur retratil")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420,00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=HYPERLINK("https://www.leilaoonline.net/index.php/lote/detalhe/326636", "138")</f>
      </c>
      <c r="B93" s="4" t="s">
        <f>=HYPERLINK("https://www.leilaoonline.net/index.php/lote/detalhe/326636", " 10 un. nichos  1 abajur retratil")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420,00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=HYPERLINK("https://www.leilaoonline.net/index.php/lote/detalhe/326474", "139")</f>
      </c>
      <c r="B94" s="4" t="s">
        <f>=HYPERLINK("https://www.leilaoonline.net/index.php/lote/detalhe/326474", " 7 filtros Tecfil  PSL523")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=HYPERLINK("https://www.leilaoonline.net/index.php/lote/detalhe/326644", "140")</f>
      </c>
      <c r="B95" s="4" t="s">
        <f>=HYPERLINK("https://www.leilaoonline.net/index.php/lote/detalhe/326644", " Maquina de corte de isolação")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=HYPERLINK("https://www.leilaoonline.net/index.php/lote/detalhe/326627", "141")</f>
      </c>
      <c r="B96" s="4" t="s">
        <f>=HYPERLINK("https://www.leilaoonline.net/index.php/lote/detalhe/326627", " 50 un. bandeijas de inox")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490,00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=HYPERLINK("https://www.leilaoonline.net/index.php/lote/detalhe/326647", "142")</f>
      </c>
      <c r="B97" s="4" t="s">
        <f>=HYPERLINK("https://www.leilaoonline.net/index.php/lote/detalhe/326647", " Lote de saldos,sucatas,partes e peças - eletroportáteis,coifa,aquecedores,grill,luminarias,bebedouros ,pan.eletrica,umidificador,acessorios partes ,peças ,e incompletos aprox .60 itens (palet 1.20x1.20x1altura")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=HYPERLINK("https://www.leilaoonline.net/index.php/lote/detalhe/326639", "143")</f>
      </c>
      <c r="B98" s="4" t="s">
        <f>=HYPERLINK("https://www.leilaoonline.net/index.php/lote/detalhe/326639", " Turbina com motor weg")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2.450,00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=HYPERLINK("https://www.leilaoonline.net/index.php/lote/detalhe/326553", "200")</f>
      </c>
      <c r="B99" s="4" t="s">
        <f>=HYPERLINK("https://www.leilaoonline.net/index.php/lote/detalhe/326553", "APROX. 5.000 PARAFUSOS DE AÇO DIVERSAS MEDIDAS")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=HYPERLINK("https://www.leilaoonline.net/index.php/lote/detalhe/326564", "201")</f>
      </c>
      <c r="B100" s="4" t="s">
        <f>=HYPERLINK("https://www.leilaoonline.net/index.php/lote/detalhe/326564", " Câmeras, cocinete, grampeador tapeceiro......")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=HYPERLINK("https://www.leilaoonline.net/index.php/lote/detalhe/326565", "202")</f>
      </c>
      <c r="B101" s="4" t="s">
        <f>=HYPERLINK("https://www.leilaoonline.net/index.php/lote/detalhe/326565", " Conjunto Didático de Automação Predial")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=HYPERLINK("https://www.leilaoonline.net/index.php/lote/detalhe/326557", "203")</f>
      </c>
      <c r="B102" s="4" t="s">
        <f>=HYPERLINK("https://www.leilaoonline.net/index.php/lote/detalhe/326557", " Expositor giratório de bolos e tortas Frilux-220 VOLTS FUNCIONANDO")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=HYPERLINK("https://www.leilaoonline.net/index.php/lote/detalhe/326561", "204")</f>
      </c>
      <c r="B103" s="4" t="s">
        <f>=HYPERLINK("https://www.leilaoonline.net/index.php/lote/detalhe/326561", " 8 un. - Contrapesopara Ombrelone Auto Equip.")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=HYPERLINK("https://www.leilaoonline.net/index.php/lote/detalhe/326566", "205")</f>
      </c>
      <c r="B104" s="4" t="s">
        <f>=HYPERLINK("https://www.leilaoonline.net/index.php/lote/detalhe/326566", " Fechadura Biométrica digital Adel")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=HYPERLINK("https://www.leilaoonline.net/index.php/lote/detalhe/326559", "206")</f>
      </c>
      <c r="B105" s="4" t="s">
        <f>=HYPERLINK("https://www.leilaoonline.net/index.php/lote/detalhe/326559", "Eletrodomésticos e Escova Secadora Soft e outros")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=HYPERLINK("https://www.leilaoonline.net/index.php/lote/detalhe/326697", "207")</f>
      </c>
      <c r="B106" s="4" t="s">
        <f>=HYPERLINK("https://www.leilaoonline.net/index.php/lote/detalhe/326697", " LOTE DE LUMINÁRIAS DIVERSAS")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=HYPERLINK("https://www.leilaoonline.net/index.php/lote/detalhe/326558", "208")</f>
      </c>
      <c r="B107" s="4" t="s">
        <f>=HYPERLINK("https://www.leilaoonline.net/index.php/lote/detalhe/326558", " Geladeira Visacooler, 3 prateleiras")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=HYPERLINK("https://www.leilaoonline.net/index.php/lote/detalhe/326698", "210")</f>
      </c>
      <c r="B108" s="4" t="s">
        <f>=HYPERLINK("https://www.leilaoonline.net/index.php/lote/detalhe/326698", "TAPATE DE FIBRA EMBORRACHADO - 2,50 X 1,60")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=HYPERLINK("https://www.leilaoonline.net/index.php/lote/detalhe/326560", "211")</f>
      </c>
      <c r="B109" s="4" t="s">
        <f>=HYPERLINK("https://www.leilaoonline.net/index.php/lote/detalhe/326560", " Impressoras Epson, HP e outros(sem a estante)-10 unidades")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=HYPERLINK("https://www.leilaoonline.net/index.php/lote/detalhe/326562", "213")</f>
      </c>
      <c r="B110" s="4" t="s">
        <f>=HYPERLINK("https://www.leilaoonline.net/index.php/lote/detalhe/326562", " Máquina de escrever-Funcionando-Olivetti LINEA 98")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=HYPERLINK("https://www.leilaoonline.net/index.php/lote/detalhe/326567", "214")</f>
      </c>
      <c r="B111" s="4" t="s">
        <f>=HYPERLINK("https://www.leilaoonline.net/index.php/lote/detalhe/326567", " Laboratório Móvel Autolabor")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=HYPERLINK("https://www.leilaoonline.net/index.php/lote/detalhe/326555", "215")</f>
      </c>
      <c r="B112" s="4" t="s">
        <f>=HYPERLINK("https://www.leilaoonline.net/index.php/lote/detalhe/326555", " Mesa redonda c/ 4 cadeiras brancas")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=HYPERLINK("https://www.leilaoonline.net/index.php/lote/detalhe/326568", "216")</f>
      </c>
      <c r="B113" s="4" t="s">
        <f>=HYPERLINK("https://www.leilaoonline.net/index.php/lote/detalhe/326568", " Mini Cilindro Disco de Pizza-Marca Eco-Toda em Inox-Funcionando")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13.900,00</t>
        </is>
      </c>
      <c r="F113" s="4" t="inlineStr">
        <is>
          <t>650.00</t>
        </is>
      </c>
    </row>
    <row collapsed="false" customFormat="false" customHeight="false" hidden="false" ht="12.1" outlineLevel="0" r="114">
      <c r="A114" s="5" t="s">
        <f>=HYPERLINK("https://www.leilaoonline.net/index.php/lote/detalhe/326570", "220")</f>
      </c>
      <c r="B114" s="4" t="s">
        <f>=HYPERLINK("https://www.leilaoonline.net/index.php/lote/detalhe/326570", " Persiana Branca Romana-L:2,63xA:2,00")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280,00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=HYPERLINK("https://www.leilaoonline.net/index.php/lote/detalhe/326569", "221")</f>
      </c>
      <c r="B115" s="4" t="s">
        <f>=HYPERLINK("https://www.leilaoonline.net/index.php/lote/detalhe/326569", " Porta 82cm, com barra de apoio, chave e guarnição")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=HYPERLINK("https://www.leilaoonline.net/index.php/lote/detalhe/326571", "222")</f>
      </c>
      <c r="B116" s="4" t="s">
        <f>=HYPERLINK("https://www.leilaoonline.net/index.php/lote/detalhe/326571", " Projetor para TV, embutir no forro s/uso/com motor e braço articulado")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=HYPERLINK("https://www.leilaoonline.net/index.php/lote/detalhe/326572", "224")</f>
      </c>
      <c r="B117" s="4" t="s">
        <f>=HYPERLINK("https://www.leilaoonline.net/index.php/lote/detalhe/326572", " Resfriador de água-ECO ER- 400 Litros-220 VOLTS- Funcionando")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=HYPERLINK("https://www.leilaoonline.net/index.php/lote/detalhe/326573", "228")</f>
      </c>
      <c r="B118" s="4" t="s">
        <f>=HYPERLINK("https://www.leilaoonline.net/index.php/lote/detalhe/326573", "Toners diversos usados")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=HYPERLINK("https://www.leilaoonline.net/index.php/lote/detalhe/326585", "234")</f>
      </c>
      <c r="B119" s="4" t="s">
        <f>=HYPERLINK("https://www.leilaoonline.net/index.php/lote/detalhe/326585", " Condensadora Elgin 24.000 BTU e suportes da Evapoadora")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=HYPERLINK("https://www.leilaoonline.net/index.php/lote/detalhe/326578", "235")</f>
      </c>
      <c r="B120" s="4" t="s">
        <f>=HYPERLINK("https://www.leilaoonline.net/index.php/lote/detalhe/326578", " 9 un. Reguladores de Pressão_diversos")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=HYPERLINK("https://www.leilaoonline.net/index.php/lote/detalhe/326575", "236")</f>
      </c>
      <c r="B121" s="4" t="s">
        <f>=HYPERLINK("https://www.leilaoonline.net/index.php/lote/detalhe/326575", " Ar Condicionado 9.000 BTU_Quente e Frio")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=HYPERLINK("https://www.leilaoonline.net/index.php/lote/detalhe/326580", "237")</f>
      </c>
      <c r="B122" s="4" t="s">
        <f>=HYPERLINK("https://www.leilaoonline.net/index.php/lote/detalhe/326580", " Condensadora da Câmara Fria e Cortina de Ar")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=HYPERLINK("https://www.leilaoonline.net/index.php/lote/detalhe/326579", "238")</f>
      </c>
      <c r="B123" s="4" t="s">
        <f>=HYPERLINK("https://www.leilaoonline.net/index.php/lote/detalhe/326579", " 10 Reguladores de Pressão_diversos")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=HYPERLINK("https://www.leilaoonline.net/index.php/lote/detalhe/326577", "239")</f>
      </c>
      <c r="B124" s="4" t="s">
        <f>=HYPERLINK("https://www.leilaoonline.net/index.php/lote/detalhe/326577", " Turbilhão Galano")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950,00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=HYPERLINK("https://www.leilaoonline.net/index.php/lote/detalhe/326581", "240")</f>
      </c>
      <c r="B125" s="4" t="s">
        <f>=HYPERLINK("https://www.leilaoonline.net/index.php/lote/detalhe/326581", " 2 Furadeiras")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=HYPERLINK("https://www.leilaoonline.net/index.php/lote/detalhe/326584", "241")</f>
      </c>
      <c r="B126" s="4" t="s">
        <f>=HYPERLINK("https://www.leilaoonline.net/index.php/lote/detalhe/326584", " Lava e Seca 10,2 Kilos, LG, Inverter_FUNCIONANDO")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=HYPERLINK("https://www.leilaoonline.net/index.php/lote/detalhe/326582", "242")</f>
      </c>
      <c r="B127" s="4" t="s">
        <f>=HYPERLINK("https://www.leilaoonline.net/index.php/lote/detalhe/326582", " 10 Cadeiras de escritório com encosto e braço")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490,00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=HYPERLINK("https://www.leilaoonline.net/index.php/lote/detalhe/326576", "243")</f>
      </c>
      <c r="B128" s="4" t="s">
        <f>=HYPERLINK("https://www.leilaoonline.net/index.php/lote/detalhe/326576", " 12 Réguas com tomadas_diversas(sem a caixa plástica)")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230,00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=HYPERLINK("https://www.leilaoonline.net/index.php/lote/detalhe/326583", "244")</f>
      </c>
      <c r="B129" s="4" t="s">
        <f>=HYPERLINK("https://www.leilaoonline.net/index.php/lote/detalhe/326583", "Móvel/Floreira com 1 porta- 40cm largura X 1.40 Profundidade X 0.95 Altura. 2 prateleiras")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=HYPERLINK("https://www.leilaoonline.net/index.php/lote/detalhe/326563", "245")</f>
      </c>
      <c r="B130" s="4" t="s">
        <f>=HYPERLINK("https://www.leilaoonline.net/index.php/lote/detalhe/326563", " Autolabor-laboratório móvel")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=HYPERLINK("https://www.leilaoonline.net/index.php/lote/detalhe/326554", "246")</f>
      </c>
      <c r="B131" s="4" t="s">
        <f>=HYPERLINK("https://www.leilaoonline.net/index.php/lote/detalhe/326554", " Batedeira Britânia Sem Uso-220 VOLTS")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=HYPERLINK("https://www.leilaoonline.net/index.php/lote/detalhe/326556", "249")</f>
      </c>
      <c r="B132" s="4" t="s">
        <f>=HYPERLINK("https://www.leilaoonline.net/index.php/lote/detalhe/326556", " Coletes(3 unidades)")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=HYPERLINK("https://www.leilaoonline.net/index.php/lote/detalhe/326586", "250")</f>
      </c>
      <c r="B133" s="4" t="s">
        <f>=HYPERLINK("https://www.leilaoonline.net/index.php/lote/detalhe/326586", "GELADERIA ELECTROLUX 431L - FROST FREE")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1.650,00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=HYPERLINK("https://www.leilaoonline.net/index.php/lote/detalhe/326587", "251")</f>
      </c>
      <c r="B134" s="4" t="s">
        <f>=HYPERLINK("https://www.leilaoonline.net/index.php/lote/detalhe/326587", "GELADERIA ELECTROLUX 431L - AÇO INOX FROST FREE")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=HYPERLINK("https://www.leilaoonline.net/index.php/lote/detalhe/326588", "253")</f>
      </c>
      <c r="B135" s="4" t="s">
        <f>=HYPERLINK("https://www.leilaoonline.net/index.php/lote/detalhe/326588", "GELADEIRA CONSUL CRM56HK-FUNCIONANDO-450 L-220VOLTS-NO ESTADO")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1.850,00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=HYPERLINK("https://www.leilaoonline.net/index.php/lote/detalhe/326589", "254")</f>
      </c>
      <c r="B136" s="4" t="s">
        <f>=HYPERLINK("https://www.leilaoonline.net/index.php/lote/detalhe/326589", "GELADEIRA DFN 41-FROS FREE-220 VOLTS-FUNCIONANDO-NO ESTADO")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=HYPERLINK("https://www.leilaoonline.net/index.php/lote/detalhe/326590", "255")</f>
      </c>
      <c r="B137" s="4" t="s">
        <f>=HYPERLINK("https://www.leilaoonline.net/index.php/lote/detalhe/326590", "GELADEIRA 431 L-TF55-FROS FREE-FUNCIONANDO-220VOLTS-NO ESTADO")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1.550,00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=HYPERLINK("https://www.leilaoonline.net/index.php/lote/detalhe/326701", "345")</f>
      </c>
      <c r="B138" s="4" t="s">
        <f>=HYPERLINK("https://www.leilaoonline.net/index.php/lote/detalhe/326701", "02 UN. ESTAÇÃO DE TRABALHO 8 LUGARES")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=HYPERLINK("https://www.leilaoonline.net/index.php/lote/detalhe/326538", "346")</f>
      </c>
      <c r="B139" s="4" t="s">
        <f>=HYPERLINK("https://www.leilaoonline.net/index.php/lote/detalhe/326538", " APROX. 400.000 UN. ARRUELA PRESSAO SERR GEO M6 10,8MMX0,9MM (COD. 1100012)")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=HYPERLINK("https://www.leilaoonline.net/index.php/lote/detalhe/326540", "349")</f>
      </c>
      <c r="B140" s="4" t="s">
        <f>=HYPERLINK("https://www.leilaoonline.net/index.php/lote/detalhe/326540", " APROX. 11.500 UN. PARAFUSO LENT PHI NQ M3 10,0MM ( COD. 1100054)")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=HYPERLINK("https://www.leilaoonline.net/index.php/lote/detalhe/326537", "355")</f>
      </c>
      <c r="B141" s="4" t="s">
        <f>=HYPERLINK("https://www.leilaoonline.net/index.php/lote/detalhe/326537", " APROX. 79.000 UN. PARAFUSO PAN P/PLASTICO PHI ZB 3,0MMX30,0MM (COD. 1100099)")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=HYPERLINK("https://www.leilaoonline.net/index.php/lote/detalhe/326699", "356")</f>
      </c>
      <c r="B142" s="4" t="s">
        <f>=HYPERLINK("https://www.leilaoonline.net/index.php/lote/detalhe/326699", " APROX. 58.000 UN. REBITE DE REPUXO ALUMINIO 2,4 X 10 MM - REF / R210 (COD. 1100113)")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450,00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=HYPERLINK("https://www.leilaoonline.net/index.php/lote/detalhe/326536", "357")</f>
      </c>
      <c r="B143" s="4" t="s">
        <f>=HYPERLINK("https://www.leilaoonline.net/index.php/lote/detalhe/326536", " APROX. 19.600 UN. REBITE POP NUT H. M4-FECH. 2MM-ROSC CEGA (COD. 1100116)")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=HYPERLINK("https://www.leilaoonline.net/index.php/lote/detalhe/326541", "359")</f>
      </c>
      <c r="B144" s="4" t="s">
        <f>=HYPERLINK("https://www.leilaoonline.net/index.php/lote/detalhe/326541", " APROX. 3.450 UN. PARAFUSO OLHAL GEO M12 250,0MM ( COD. 1100120)")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=HYPERLINK("https://www.leilaoonline.net/index.php/lote/detalhe/326539", "365")</f>
      </c>
      <c r="B145" s="4" t="s">
        <f>=HYPERLINK("https://www.leilaoonline.net/index.php/lote/detalhe/326539", " APROX. 6.650 UN. GRAMPO U ZB 98,0MMX85,0MMX70,0MMX58,0MM M8 P/MASTRO 2POL ( COD. 1100136)")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=HYPERLINK("https://www.leilaoonline.net/index.php/lote/detalhe/326542", "367")</f>
      </c>
      <c r="B146" s="4" t="s">
        <f>=HYPERLINK("https://www.leilaoonline.net/index.php/lote/detalhe/326542", " APROX. 36.000 UN. ARRUELA DENTADA EXT GEO M8 17,0MM (COD. 1100145) 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=HYPERLINK("https://www.leilaoonline.net/index.php/lote/detalhe/326543", "370")</f>
      </c>
      <c r="B147" s="4" t="s">
        <f>=HYPERLINK("https://www.leilaoonline.net/index.php/lote/detalhe/326543", " APROX. 1350 UN. PORCA SXT AUT GEO M12 22,0MM (COD. 1100149) 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=HYPERLINK("https://www.leilaoonline.net/index.php/lote/detalhe/326544", "382")</f>
      </c>
      <c r="B148" s="4" t="s">
        <f>=HYPERLINK("https://www.leilaoonline.net/index.php/lote/detalhe/326544", "APROX. 50 METROS - CABO COAXIAL DLCR 12 SF")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=HYPERLINK("https://www.leilaoonline.net/index.php/lote/detalhe/326479", "3005")</f>
      </c>
      <c r="B149" s="4" t="s">
        <f>=HYPERLINK("https://www.leilaoonline.net/index.php/lote/detalhe/326479", " 1 Maquina de Costura Industrial Reta Bother, 1 Maquina de Costura de Braço Piffaf")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=HYPERLINK("https://www.leilaoonline.net/index.php/lote/detalhe/326478", "3006")</f>
      </c>
      <c r="B150" s="4" t="s">
        <f>=HYPERLINK("https://www.leilaoonline.net/index.php/lote/detalhe/326478", " Lixadeira Para Acabamento Sapateiro 3 Pontas, Lixadeira Para Acabamento Sapateiro 6 Pontas e Compresseor Ferrari 24 l")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=HYPERLINK("https://www.leilaoonline.net/index.php/lote/detalhe/326481", "3007")</f>
      </c>
      <c r="B151" s="4" t="s">
        <f>=HYPERLINK("https://www.leilaoonline.net/index.php/lote/detalhe/326481", " Forno Industrial Helmo a gás 350°")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=HYPERLINK("https://www.leilaoonline.net/index.php/lote/detalhe/326482", "3008")</f>
      </c>
      <c r="B152" s="4" t="s">
        <f>=HYPERLINK("https://www.leilaoonline.net/index.php/lote/detalhe/326482", " Rampa de Madeira Para Treinamento de Fisioterapia com 3 degraus")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=HYPERLINK("https://www.leilaoonline.net/index.php/lote/detalhe/326477", "3009")</f>
      </c>
      <c r="B153" s="4" t="s">
        <f>=HYPERLINK("https://www.leilaoonline.net/index.php/lote/detalhe/326477", " 2 Cadeiras de Rodas Infantil e 1 Cadeira de Rodas Adulto")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=HYPERLINK("https://www.leilaoonline.net/index.php/lote/detalhe/326483", "5002")</f>
      </c>
      <c r="B154" s="4" t="s">
        <f>=HYPERLINK("https://www.leilaoonline.net/index.php/lote/detalhe/326483", " APROX. 670 KG DE TIRAS, GUIAS, PERFIS E MAIS. CONFORME ESPECIFICAÇÔES")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=HYPERLINK("https://www.leilaoonline.net/index.php/lote/detalhe/326505", "5003")</f>
      </c>
      <c r="B155" s="4" t="s">
        <f>=HYPERLINK("https://www.leilaoonline.net/index.php/lote/detalhe/326505", " Cristo esculpido em madeira")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=HYPERLINK("https://www.leilaoonline.net/index.php/lote/detalhe/326492", "5005")</f>
      </c>
      <c r="B156" s="4" t="s">
        <f>=HYPERLINK("https://www.leilaoonline.net/index.php/lote/detalhe/326492", " Mesa centenária em Imbuia")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1.800,00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=HYPERLINK("https://www.leilaoonline.net/index.php/lote/detalhe/326493", "5006")</f>
      </c>
      <c r="B157" s="4" t="s">
        <f>=HYPERLINK("https://www.leilaoonline.net/index.php/lote/detalhe/326493", " Mesa de dormente com dois bancos")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=HYPERLINK("https://www.leilaoonline.net/index.php/lote/detalhe/326501", "5007")</f>
      </c>
      <c r="B158" s="4" t="s">
        <f>=HYPERLINK("https://www.leilaoonline.net/index.php/lote/detalhe/326501", " 02 Balanças de sacaria com os pesos")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=HYPERLINK("https://www.leilaoonline.net/index.php/lote/detalhe/326498", "5008")</f>
      </c>
      <c r="B159" s="4" t="s">
        <f>=HYPERLINK("https://www.leilaoonline.net/index.php/lote/detalhe/326498", " 05 Moedores fixados em madeira de lei. Sendo 3 maiores e 2 menores")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=HYPERLINK("https://www.leilaoonline.net/index.php/lote/detalhe/326495", "5009")</f>
      </c>
      <c r="B160" s="4" t="s">
        <f>=HYPERLINK("https://www.leilaoonline.net/index.php/lote/detalhe/326495", " Balcão  em madeira de cruzeta, tampo móvel de azulejo cor azul marinho (A)")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=HYPERLINK("https://www.leilaoonline.net/index.php/lote/detalhe/326494", "5010")</f>
      </c>
      <c r="B161" s="4" t="s">
        <f>=HYPERLINK("https://www.leilaoonline.net/index.php/lote/detalhe/326494", " Balcão  em madeira de cruzeta, tampo móvel de azulejo cor azul marinho (B)")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=HYPERLINK("https://www.leilaoonline.net/index.php/lote/detalhe/326502", "5011")</f>
      </c>
      <c r="B162" s="4" t="s">
        <f>=HYPERLINK("https://www.leilaoonline.net/index.php/lote/detalhe/326502", " Balcão  em madeira de cruzeta, tampo móvel de azulejo cor azul marinho (C) 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=HYPERLINK("https://www.leilaoonline.net/index.php/lote/detalhe/326496", "5012")</f>
      </c>
      <c r="B163" s="4" t="s">
        <f>=HYPERLINK("https://www.leilaoonline.net/index.php/lote/detalhe/326496", " Balcão  em madeira de cruzeta, tampo móvel de azulejo cor azul marinho (D)")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=HYPERLINK("https://www.leilaoonline.net/index.php/lote/detalhe/326488", "5013")</f>
      </c>
      <c r="B164" s="4" t="s">
        <f>=HYPERLINK("https://www.leilaoonline.net/index.php/lote/detalhe/326488", " Balcão  em madeira de cruzeta, tampo móvel de azulejo cor azul marinho (E)")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=HYPERLINK("https://www.leilaoonline.net/index.php/lote/detalhe/326497", "5014")</f>
      </c>
      <c r="B165" s="4" t="s">
        <f>=HYPERLINK("https://www.leilaoonline.net/index.php/lote/detalhe/326497", " Balcão  em madeira de cruzeta, tampo móvel de azulejo cor azul marinho (F)")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=HYPERLINK("https://www.leilaoonline.net/index.php/lote/detalhe/326500", "5015")</f>
      </c>
      <c r="B166" s="4" t="s">
        <f>=HYPERLINK("https://www.leilaoonline.net/index.php/lote/detalhe/326500", " Balança vermelha grande")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=HYPERLINK("https://www.leilaoonline.net/index.php/lote/detalhe/326504", "5016")</f>
      </c>
      <c r="B167" s="4" t="s">
        <f>=HYPERLINK("https://www.leilaoonline.net/index.php/lote/detalhe/326504", " Balança marrom tam.medio")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=HYPERLINK("https://www.leilaoonline.net/index.php/lote/detalhe/326499", "5017")</f>
      </c>
      <c r="B168" s="4" t="s">
        <f>=HYPERLINK("https://www.leilaoonline.net/index.php/lote/detalhe/326499", " Balança vermelha tam.medio")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=HYPERLINK("https://www.leilaoonline.net/index.php/lote/detalhe/326507", "5018")</f>
      </c>
      <c r="B169" s="4" t="s">
        <f>=HYPERLINK("https://www.leilaoonline.net/index.php/lote/detalhe/326507", " Torradores de café (2 unidades)")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=HYPERLINK("https://www.leilaoonline.net/index.php/lote/detalhe/326506", "5026")</f>
      </c>
      <c r="B170" s="4" t="s">
        <f>=HYPERLINK("https://www.leilaoonline.net/index.php/lote/detalhe/326506", " Pilão sem a mão")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=HYPERLINK("https://www.leilaoonline.net/index.php/lote/detalhe/326491", "5027")</f>
      </c>
      <c r="B171" s="4" t="s">
        <f>=HYPERLINK("https://www.leilaoonline.net/index.php/lote/detalhe/326491", " Armário em madeira. Usado")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=HYPERLINK("https://www.leilaoonline.net/index.php/lote/detalhe/326503", "5029")</f>
      </c>
      <c r="B172" s="4" t="s">
        <f>=HYPERLINK("https://www.leilaoonline.net/index.php/lote/detalhe/326503", " Arado")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=HYPERLINK("https://www.leilaoonline.net/index.php/lote/detalhe/326490", "5035")</f>
      </c>
      <c r="B173" s="4" t="s">
        <f>=HYPERLINK("https://www.leilaoonline.net/index.php/lote/detalhe/326490", "Chaise de Rafis indonésia. Usada (A)")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=HYPERLINK("https://www.leilaoonline.net/index.php/lote/detalhe/326509", "5036")</f>
      </c>
      <c r="B174" s="4" t="s">
        <f>=HYPERLINK("https://www.leilaoonline.net/index.php/lote/detalhe/326509", "Chaise de Rafis indonésia. Usada (B)")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=HYPERLINK("https://www.leilaoonline.net/index.php/lote/detalhe/326489", "5038")</f>
      </c>
      <c r="B175" s="4" t="s">
        <f>=HYPERLINK("https://www.leilaoonline.net/index.php/lote/detalhe/326489", " Lustre antigo em metal")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=HYPERLINK("https://www.leilaoonline.net/index.php/lote/detalhe/326508", "5039")</f>
      </c>
      <c r="B176" s="4" t="s">
        <f>=HYPERLINK("https://www.leilaoonline.net/index.php/lote/detalhe/326508", " Carteira escolar antiga")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=HYPERLINK("https://www.leilaoonline.net/index.php/lote/detalhe/326527", "5040")</f>
      </c>
      <c r="B177" s="4" t="s">
        <f>=HYPERLINK("https://www.leilaoonline.net/index.php/lote/detalhe/326527", " Máquina Vigorelli. Funcionando")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=HYPERLINK("https://www.leilaoonline.net/index.php/lote/detalhe/326529", "5041")</f>
      </c>
      <c r="B178" s="4" t="s">
        <f>=HYPERLINK("https://www.leilaoonline.net/index.php/lote/detalhe/326529", " 04 Formas de tijolo comum")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=HYPERLINK("https://www.leilaoonline.net/index.php/lote/detalhe/326524", "5042")</f>
      </c>
      <c r="B179" s="4" t="s">
        <f>=HYPERLINK("https://www.leilaoonline.net/index.php/lote/detalhe/326524", " Máquina escrever antiga")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=HYPERLINK("https://www.leilaoonline.net/index.php/lote/detalhe/326531", "5043")</f>
      </c>
      <c r="B180" s="4" t="s">
        <f>=HYPERLINK("https://www.leilaoonline.net/index.php/lote/detalhe/326531", " Máquina escrever antiga")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=HYPERLINK("https://www.leilaoonline.net/index.php/lote/detalhe/326532", "5044")</f>
      </c>
      <c r="B181" s="4" t="s">
        <f>=HYPERLINK("https://www.leilaoonline.net/index.php/lote/detalhe/326532", "Mesa de cabeceira em imbuia")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=HYPERLINK("https://www.leilaoonline.net/index.php/lote/detalhe/326525", "5046")</f>
      </c>
      <c r="B182" s="4" t="s">
        <f>=HYPERLINK("https://www.leilaoonline.net/index.php/lote/detalhe/326525", " Quatro esculturas")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=HYPERLINK("https://www.leilaoonline.net/index.php/lote/detalhe/326530", "5047")</f>
      </c>
      <c r="B183" s="4" t="s">
        <f>=HYPERLINK("https://www.leilaoonline.net/index.php/lote/detalhe/326530", " Rádio vitrola em Imbuia")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=HYPERLINK("https://www.leilaoonline.net/index.php/lote/detalhe/326526", "5049")</f>
      </c>
      <c r="B184" s="4" t="s">
        <f>=HYPERLINK("https://www.leilaoonline.net/index.php/lote/detalhe/326526", " Mesa em imbuia com tampo de mármore. Medidas 75 x 90. Acompanha duas cadeiras em Imbuia")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750,00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=HYPERLINK("https://www.leilaoonline.net/index.php/lote/detalhe/326528", "5050")</f>
      </c>
      <c r="B185" s="4" t="s">
        <f>=HYPERLINK("https://www.leilaoonline.net/index.php/lote/detalhe/326528", " Baú de madeira . Medidas 1,90 x 0,51 x 0,53")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=HYPERLINK("https://www.leilaoonline.net/index.php/lote/detalhe/326591", "8001")</f>
      </c>
      <c r="B186" s="4" t="s">
        <f>=HYPERLINK("https://www.leilaoonline.net/index.php/lote/detalhe/326591", " Máquinas de escrever, Fax's, Telefones, Cafeteira, Bebedouros, Dvd player, VHS, Microfone")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=HYPERLINK("https://www.leilaoonline.net/index.php/lote/detalhe/326592", "8005")</f>
      </c>
      <c r="B187" s="4" t="s">
        <f>=HYPERLINK("https://www.leilaoonline.net/index.php/lote/detalhe/326592", " 2 Sofás reclináveis (2 lugares)")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=HYPERLINK("https://www.leilaoonline.net/index.php/lote/detalhe/326594", "8006")</f>
      </c>
      <c r="B188" s="4" t="s">
        <f>=HYPERLINK("https://www.leilaoonline.net/index.php/lote/detalhe/326594", " 2 Malas de viagem grande")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=HYPERLINK("https://www.leilaoonline.net/index.php/lote/detalhe/326593", "8007")</f>
      </c>
      <c r="B189" s="4" t="s">
        <f>=HYPERLINK("https://www.leilaoonline.net/index.php/lote/detalhe/326593", " 3 Casacos")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=HYPERLINK("https://www.leilaoonline.net/index.php/lote/detalhe/326595", "8008")</f>
      </c>
      <c r="B190" s="4" t="s">
        <f>=HYPERLINK("https://www.leilaoonline.net/index.php/lote/detalhe/326595", " 4 Relógios de parede")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=HYPERLINK("https://www.leilaoonline.net/index.php/lote/detalhe/326596", "8012")</f>
      </c>
      <c r="B191" s="4" t="s">
        <f>=HYPERLINK("https://www.leilaoonline.net/index.php/lote/detalhe/326596", " Máquina de escrever Olivetti Tekne 6")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=HYPERLINK("https://www.leilaoonline.net/index.php/lote/detalhe/326597", "8014")</f>
      </c>
      <c r="B192" s="4" t="s">
        <f>=HYPERLINK("https://www.leilaoonline.net/index.php/lote/detalhe/326597", " 2 Relógios Comparadores Analogicos")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=HYPERLINK("https://www.leilaoonline.net/index.php/lote/detalhe/326598", "8016")</f>
      </c>
      <c r="B193" s="4" t="s">
        <f>=HYPERLINK("https://www.leilaoonline.net/index.php/lote/detalhe/326598", " TV Sony Trinitron 32'")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=HYPERLINK("https://www.leilaoonline.net/index.php/lote/detalhe/326599", "8017")</f>
      </c>
      <c r="B194" s="4" t="s">
        <f>=HYPERLINK("https://www.leilaoonline.net/index.php/lote/detalhe/326599", " 2 Vasos de Jardim Grandes")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=HYPERLINK("https://www.leilaoonline.net/index.php/lote/detalhe/326600", "8018")</f>
      </c>
      <c r="B195" s="4" t="s">
        <f>=HYPERLINK("https://www.leilaoonline.net/index.php/lote/detalhe/326600", " Cama com Colchões")</f>
      </c>
      <c r="C195" s="4" t="inlineStr">
        <is>
          <t>Aguardando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=HYPERLINK("https://www.leilaoonline.net/index.php/lote/detalhe/326602", "8019")</f>
      </c>
      <c r="B196" s="4" t="s">
        <f>=HYPERLINK("https://www.leilaoonline.net/index.php/lote/detalhe/326602", " Poltrona Puff")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=HYPERLINK("https://www.leilaoonline.net/index.php/lote/detalhe/326601", "8020")</f>
      </c>
      <c r="B197" s="4" t="s">
        <f>=HYPERLINK("https://www.leilaoonline.net/index.php/lote/detalhe/326601", " Arquivo com 3 Gavetas")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=HYPERLINK("https://www.leilaoonline.net/index.php/lote/detalhe/326603", "8022")</f>
      </c>
      <c r="B198" s="4" t="s">
        <f>=HYPERLINK("https://www.leilaoonline.net/index.php/lote/detalhe/326603", " Sofá (2 lugares)")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=HYPERLINK("https://www.leilaoonline.net/index.php/lote/detalhe/326604", "8023")</f>
      </c>
      <c r="B199" s="4" t="s">
        <f>=HYPERLINK("https://www.leilaoonline.net/index.php/lote/detalhe/326604", " Conjunto de Sofás e almofadas (2 e 3 lugares)")</f>
      </c>
      <c r="C199" s="4" t="inlineStr">
        <is>
          <t>Aguardando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=HYPERLINK("https://www.leilaoonline.net/index.php/lote/detalhe/326605", "8024")</f>
      </c>
      <c r="B200" s="4" t="s">
        <f>=HYPERLINK("https://www.leilaoonline.net/index.php/lote/detalhe/326605", " Conjunto de Cadeiras")</f>
      </c>
      <c r="C200" s="4" t="inlineStr">
        <is>
          <t>Aguardando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=HYPERLINK("https://www.leilaoonline.net/index.php/lote/detalhe/326606", "8025")</f>
      </c>
      <c r="B201" s="4" t="s">
        <f>=HYPERLINK("https://www.leilaoonline.net/index.php/lote/detalhe/326606", " Lavadora Continental Evolution 10kg")</f>
      </c>
      <c r="C201" s="4" t="inlineStr">
        <is>
          <t>Aguardando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=HYPERLINK("https://www.leilaoonline.net/index.php/lote/detalhe/326607", "8026")</f>
      </c>
      <c r="B202" s="4" t="s">
        <f>=HYPERLINK("https://www.leilaoonline.net/index.php/lote/detalhe/326607", " 2 "Gazebos" Retráteis")</f>
      </c>
      <c r="C202" s="4" t="inlineStr">
        <is>
          <t>Aguardando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=HYPERLINK("https://www.leilaoonline.net/index.php/lote/detalhe/326608", "8027")</f>
      </c>
      <c r="B203" s="4" t="s">
        <f>=HYPERLINK("https://www.leilaoonline.net/index.php/lote/detalhe/326608", " Lavadora Brastemp Alive 11kg")</f>
      </c>
      <c r="C203" s="4" t="inlineStr">
        <is>
          <t>Aguardando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=HYPERLINK("https://www.leilaoonline.net/index.php/lote/detalhe/326609", "8028")</f>
      </c>
      <c r="B204" s="4" t="s">
        <f>=HYPERLINK("https://www.leilaoonline.net/index.php/lote/detalhe/326609", " Lavadora Brastemp Gran Luxo 4kg")</f>
      </c>
      <c r="C204" s="4" t="inlineStr">
        <is>
          <t>Aguardando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=HYPERLINK("https://www.leilaoonline.net/index.php/lote/detalhe/326610", "8031")</f>
      </c>
      <c r="B205" s="4" t="s">
        <f>=HYPERLINK("https://www.leilaoonline.net/index.php/lote/detalhe/326610", " Móveis diversos")</f>
      </c>
      <c r="C205" s="4" t="inlineStr">
        <is>
          <t>Aguardando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=HYPERLINK("https://www.leilaoonline.net/index.php/lote/detalhe/326611", "8034")</f>
      </c>
      <c r="B206" s="4" t="s">
        <f>=HYPERLINK("https://www.leilaoonline.net/index.php/lote/detalhe/326611", " Buchas e Pinos de plástico diversos")</f>
      </c>
      <c r="C206" s="4" t="inlineStr">
        <is>
          <t>Aguardando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=HYPERLINK("https://www.leilaoonline.net/index.php/lote/detalhe/326612", "8036")</f>
      </c>
      <c r="B207" s="4" t="s">
        <f>=HYPERLINK("https://www.leilaoonline.net/index.php/lote/detalhe/326612", " 2 Arquivos (3 e 4 Gavetas)")</f>
      </c>
      <c r="C207" s="4" t="inlineStr">
        <is>
          <t>Aguardando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=HYPERLINK("https://www.leilaoonline.net/index.php/lote/detalhe/326613", "8037")</f>
      </c>
      <c r="B208" s="4" t="s">
        <f>=HYPERLINK("https://www.leilaoonline.net/index.php/lote/detalhe/326613", " Conjunto de Expositores de Persianas")</f>
      </c>
      <c r="C208" s="4" t="inlineStr">
        <is>
          <t>Aguardando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=HYPERLINK("https://www.leilaoonline.net/index.php/lote/detalhe/326614", "8039")</f>
      </c>
      <c r="B209" s="4" t="s">
        <f>=HYPERLINK("https://www.leilaoonline.net/index.php/lote/detalhe/326614", " Luminarias diversas")</f>
      </c>
      <c r="C209" s="4" t="inlineStr">
        <is>
          <t>Aguardando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=HYPERLINK("https://www.leilaoonline.net/index.php/lote/detalhe/326616", "8041")</f>
      </c>
      <c r="B210" s="4" t="s">
        <f>=HYPERLINK("https://www.leilaoonline.net/index.php/lote/detalhe/326616", " Carrinho de bebê Graco")</f>
      </c>
      <c r="C210" s="4" t="inlineStr">
        <is>
          <t>Aguardando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=HYPERLINK("https://www.leilaoonline.net/index.php/lote/detalhe/326615", "8043")</f>
      </c>
      <c r="B211" s="4" t="s">
        <f>=HYPERLINK("https://www.leilaoonline.net/index.php/lote/detalhe/326615", " Livros diversos")</f>
      </c>
      <c r="C211" s="4" t="inlineStr">
        <is>
          <t>Aguardando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=HYPERLINK("https://www.leilaoonline.net/index.php/lote/detalhe/326617", "8044")</f>
      </c>
      <c r="B212" s="4" t="s">
        <f>=HYPERLINK("https://www.leilaoonline.net/index.php/lote/detalhe/326617", " 2 Mesas escritório")</f>
      </c>
      <c r="C212" s="4" t="inlineStr">
        <is>
          <t>Aguardando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=HYPERLINK("https://www.leilaoonline.net/index.php/lote/detalhe/326618", "8045")</f>
      </c>
      <c r="B213" s="4" t="s">
        <f>=HYPERLINK("https://www.leilaoonline.net/index.php/lote/detalhe/326618", " Balança de Precisão Industrial Marte")</f>
      </c>
      <c r="C213" s="4" t="inlineStr">
        <is>
          <t>Aguardando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=HYPERLINK("https://www.leilaoonline.net/index.php/lote/detalhe/326619", "8047")</f>
      </c>
      <c r="B214" s="4" t="s">
        <f>=HYPERLINK("https://www.leilaoonline.net/index.php/lote/detalhe/326619", " Ar condicionado")</f>
      </c>
      <c r="C214" s="4" t="inlineStr">
        <is>
          <t>Aguardando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=HYPERLINK("https://www.leilaoonline.net/index.php/lote/detalhe/326648", "9501")</f>
      </c>
      <c r="B215" s="4" t="s">
        <f>=HYPERLINK("https://www.leilaoonline.net/index.php/lote/detalhe/326648", " 21 unidades de RECEPTOR DUOSAT PRODIGY   AMPERIMETRO, CXA DE SOM")</f>
      </c>
      <c r="C215" s="4" t="inlineStr">
        <is>
          <t>Aguardando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=HYPERLINK("https://www.leilaoonline.net/index.php/lote/detalhe/326650", "9502")</f>
      </c>
      <c r="B216" s="4" t="s">
        <f>=HYPERLINK("https://www.leilaoonline.net/index.php/lote/detalhe/326650", " 34  unidades de GABINETES PC, LAMPADAS T18;CALHAS 40W ")</f>
      </c>
      <c r="C216" s="4" t="inlineStr">
        <is>
          <t>Aguardando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=HYPERLINK("https://www.leilaoonline.net/index.php/lote/detalhe/326651", "9503")</f>
      </c>
      <c r="B217" s="4" t="s">
        <f>=HYPERLINK("https://www.leilaoonline.net/index.php/lote/detalhe/326651", " 53 unidades de LUSTRES, PINGENTES, GLOBOS,ARANDELAS, LUMINÁRIAS, ")</f>
      </c>
      <c r="C217" s="4" t="inlineStr">
        <is>
          <t>Aguardando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=HYPERLINK("https://www.leilaoonline.net/index.php/lote/detalhe/326654", "9504")</f>
      </c>
      <c r="B218" s="4" t="s">
        <f>=HYPERLINK("https://www.leilaoonline.net/index.php/lote/detalhe/326654", " MOTOR PARCIAL 1600 AR VW FECHADO -SEG.")</f>
      </c>
      <c r="C218" s="4" t="inlineStr">
        <is>
          <t>Aguardando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=HYPERLINK("https://www.leilaoonline.net/index.php/lote/detalhe/326652", "9505")</f>
      </c>
      <c r="B219" s="4" t="s">
        <f>=HYPERLINK("https://www.leilaoonline.net/index.php/lote/detalhe/326652", " MOTOR 1600 AR VW (P/APROV. PEÇAS INTERNAS)  VEP")</f>
      </c>
      <c r="C219" s="4" t="inlineStr">
        <is>
          <t>Aguardando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=HYPERLINK("https://www.leilaoonline.net/index.php/lote/detalhe/326649", "9506")</f>
      </c>
      <c r="B220" s="4" t="s">
        <f>=HYPERLINK("https://www.leilaoonline.net/index.php/lote/detalhe/326649", " MOTOR 1600 AR ALCOOL VW P/KOMBI PARC.  PINDC.")</f>
      </c>
      <c r="C220" s="4" t="inlineStr">
        <is>
          <t>Aguardando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=HYPERLINK("https://www.leilaoonline.net/index.php/lote/detalhe/326653", "9507")</f>
      </c>
      <c r="B221" s="4" t="s">
        <f>=HYPERLINK("https://www.leilaoonline.net/index.php/lote/detalhe/326653", " 36 unidades de MOTHER BOARD; LEITOR DVD, CARTÃO, DISQUETTE 3.1/2,TECLADO,MOUSE")</f>
      </c>
      <c r="C221" s="4" t="inlineStr">
        <is>
          <t>Aguardando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=HYPERLINK("https://www.leilaoonline.net/index.php/lote/detalhe/326656", "9508")</f>
      </c>
      <c r="B222" s="4" t="s">
        <f>=HYPERLINK("https://www.leilaoonline.net/index.php/lote/detalhe/326656", " 24 unidades de RECEP. PHILIPS, TOCA CD C/AM FM , RADIO REL. PANASONIC, TOCA CD SONY")</f>
      </c>
      <c r="C222" s="4" t="inlineStr">
        <is>
          <t>Aguardando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=HYPERLINK("https://www.leilaoonline.net/index.php/lote/detalhe/326672", "9509")</f>
      </c>
      <c r="B223" s="4" t="s">
        <f>=HYPERLINK("https://www.leilaoonline.net/index.php/lote/detalhe/326672", " BICICLETA CECI FEMININA COR -ORIGINAL  P/COLECION.")</f>
      </c>
      <c r="C223" s="4" t="inlineStr">
        <is>
          <t>Aguardando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=HYPERLINK("https://www.leilaoonline.net/index.php/lote/detalhe/326671", "9510")</f>
      </c>
      <c r="B224" s="4" t="s">
        <f>=HYPERLINK("https://www.leilaoonline.net/index.php/lote/detalhe/326671", " BIKE SKYLINE EXPLORES CAMBIO 18 MARCHAS AR0 29  S/USO")</f>
      </c>
      <c r="C224" s="4" t="inlineStr">
        <is>
          <t>Aguardando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=HYPERLINK("https://www.leilaoonline.net/index.php/lote/detalhe/326664", "9511")</f>
      </c>
      <c r="B225" s="4" t="s">
        <f>=HYPERLINK("https://www.leilaoonline.net/index.php/lote/detalhe/326664", " 57 unidades de LATA VENT. RADIADOR OLEO,CARBUR, PRISION,TUBAGEM, PIVOT, VW KOMBI")</f>
      </c>
      <c r="C225" s="4" t="inlineStr">
        <is>
          <t>Aguardando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=HYPERLINK("https://www.leilaoonline.net/index.php/lote/detalhe/326655", "9512")</f>
      </c>
      <c r="B226" s="4" t="s">
        <f>=HYPERLINK("https://www.leilaoonline.net/index.php/lote/detalhe/326655", " AP. SOM GRADIENTE DOUBLE DECK, 3 DISQ . AM/FM")</f>
      </c>
      <c r="C226" s="4" t="inlineStr">
        <is>
          <t>Aguardando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=HYPERLINK("https://www.leilaoonline.net/index.php/lote/detalhe/326686", "9513")</f>
      </c>
      <c r="B227" s="4" t="s">
        <f>=HYPERLINK("https://www.leilaoonline.net/index.php/lote/detalhe/326686", " BLOCO MOTOR 1500 VW 1500 PRIS. GROSSO. P/RETIF. C/NUMER (rezon)")</f>
      </c>
      <c r="C227" s="4" t="inlineStr">
        <is>
          <t>Aguardando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=HYPERLINK("https://www.leilaoonline.net/index.php/lote/detalhe/326676", "9514")</f>
      </c>
      <c r="B228" s="4" t="s">
        <f>=HYPERLINK("https://www.leilaoonline.net/index.php/lote/detalhe/326676", " 24 unidades de FONTES P/IMPRESSORA/TORNEIRAS/CABOS SERIAL")</f>
      </c>
      <c r="C228" s="4" t="inlineStr">
        <is>
          <t>Aguardando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=HYPERLINK("https://www.leilaoonline.net/index.php/lote/detalhe/326677", "9515")</f>
      </c>
      <c r="B229" s="4" t="s">
        <f>=HYPERLINK("https://www.leilaoonline.net/index.php/lote/detalhe/326677", " BIKE NORMAII IMP. ARO 24 ")</f>
      </c>
      <c r="C229" s="4" t="inlineStr">
        <is>
          <t>Aguardando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=HYPERLINK("https://www.leilaoonline.net/index.php/lote/detalhe/326679", "9517")</f>
      </c>
      <c r="B230" s="4" t="s">
        <f>=HYPERLINK("https://www.leilaoonline.net/index.php/lote/detalhe/326679", " 04 unidades de BARRA ESTABILIZADORA COMPL ,STO ANTONIO D-20; EIXO TRAS. BELINA")</f>
      </c>
      <c r="C230" s="4" t="inlineStr">
        <is>
          <t>Aguardando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=HYPERLINK("https://www.leilaoonline.net/index.php/lote/detalhe/326661", "9518")</f>
      </c>
      <c r="B231" s="4" t="s">
        <f>=HYPERLINK("https://www.leilaoonline.net/index.php/lote/detalhe/326661", " 36 unidades de TV BOX, MASTER SYSTEM ii,DVD KARAOKE,MAQ.VHS ORIG.FOTO DIGITAL")</f>
      </c>
      <c r="C231" s="4" t="inlineStr">
        <is>
          <t>Aguardando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=HYPERLINK("https://www.leilaoonline.net/index.php/lote/detalhe/326683", "9519")</f>
      </c>
      <c r="B232" s="4" t="s">
        <f>=HYPERLINK("https://www.leilaoonline.net/index.php/lote/detalhe/326683", " 29 unidades de GPS AUTOM. GARMIN; FONE BLUESKY, MOUSES, CELULARES, DATA TRANSFER")</f>
      </c>
      <c r="C232" s="4" t="inlineStr">
        <is>
          <t>Aguardando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=HYPERLINK("https://www.leilaoonline.net/index.php/lote/detalhe/326663", "9520")</f>
      </c>
      <c r="B233" s="4" t="s">
        <f>=HYPERLINK("https://www.leilaoonline.net/index.php/lote/detalhe/326663", " Aprox. 154 unidades de DISCOS VINIL;FITAS VHS;DISQUETE 3.1/2E 8.1/4; FITAS CASSETTE; CD´s")</f>
      </c>
      <c r="C233" s="4" t="inlineStr">
        <is>
          <t>Aguardando</t>
        </is>
      </c>
      <c r="D233" s="4" t="inlineStr">
        <is>
          <t>0</t>
        </is>
      </c>
      <c r="E233" s="5" t="inlineStr">
        <is>
          <t>300,00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=HYPERLINK("https://www.leilaoonline.net/index.php/lote/detalhe/326665", "9521")</f>
      </c>
      <c r="B234" s="4" t="s">
        <f>=HYPERLINK("https://www.leilaoonline.net/index.php/lote/detalhe/326665", " 16 unidades de FILTROS,ANEIS,CB.EMBREAG,CORREIA,ALTERNADOR. JG. BRONZINA")</f>
      </c>
      <c r="C234" s="4" t="inlineStr">
        <is>
          <t>Aguardando</t>
        </is>
      </c>
      <c r="D234" s="4" t="inlineStr">
        <is>
          <t>0</t>
        </is>
      </c>
      <c r="E234" s="5" t="inlineStr">
        <is>
          <t>350,00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=HYPERLINK("https://www.leilaoonline.net/index.php/lote/detalhe/326689", "9522")</f>
      </c>
      <c r="B235" s="4" t="s">
        <f>=HYPERLINK("https://www.leilaoonline.net/index.php/lote/detalhe/326689", " 32 unidades de HD 80GB SAMSUNG; HD EXCELSIOR 160GB; HD 80 GB MAXTOR, LEITOR  CARTÃO;")</f>
      </c>
      <c r="C235" s="4" t="inlineStr">
        <is>
          <t>Aguardando</t>
        </is>
      </c>
      <c r="D235" s="4" t="inlineStr">
        <is>
          <t>0</t>
        </is>
      </c>
      <c r="E235" s="5" t="inlineStr">
        <is>
          <t>350,00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=HYPERLINK("https://www.leilaoonline.net/index.php/lote/detalhe/326660", "9523")</f>
      </c>
      <c r="B236" s="4" t="s">
        <f>=HYPERLINK("https://www.leilaoonline.net/index.php/lote/detalhe/326660", " 33 unidades de REGUL.VOLTAGEM;MINUT ;SUP. CELULAR;TAMP.MASSAG.;MED.TEMP;PÇ AUT..  ")</f>
      </c>
      <c r="C236" s="4" t="inlineStr">
        <is>
          <t>Aguardando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=HYPERLINK("https://www.leilaoonline.net/index.php/lote/detalhe/326687", "9524")</f>
      </c>
      <c r="B237" s="4" t="s">
        <f>=HYPERLINK("https://www.leilaoonline.net/index.php/lote/detalhe/326687", " 15 unidades de FILTROS DE OLEO, BORR. SUSP.DIANT/AMORTEC,JG.BRONZINA;SAPATA; CORR ")</f>
      </c>
      <c r="C237" s="4" t="inlineStr">
        <is>
          <t>Aguardando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=HYPERLINK("https://www.leilaoonline.net/index.php/lote/detalhe/326680", "9525")</f>
      </c>
      <c r="B238" s="4" t="s">
        <f>=HYPERLINK("https://www.leilaoonline.net/index.php/lote/detalhe/326680", " 20 unidades de CARREG.CELULARES DE  DIVS APARELHOS MARCAS DE 3v A 12V - ORIG. ")</f>
      </c>
      <c r="C238" s="4" t="inlineStr">
        <is>
          <t>Aguardando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=HYPERLINK("https://www.leilaoonline.net/index.php/lote/detalhe/326695", "9526")</f>
      </c>
      <c r="B239" s="4" t="s">
        <f>=HYPERLINK("https://www.leilaoonline.net/index.php/lote/detalhe/326695", " 21 unidades de ADAPT. P CABOS RJ 112 - CABOS RJ 11 - SOQ. MULTIPL.RJ 11 E RJ 45")</f>
      </c>
      <c r="C239" s="4" t="inlineStr">
        <is>
          <t>Aguardando</t>
        </is>
      </c>
      <c r="D239" s="4" t="inlineStr">
        <is>
          <t>0</t>
        </is>
      </c>
      <c r="E239" s="5" t="inlineStr">
        <is>
          <t>75,00</t>
        </is>
      </c>
      <c r="F239" s="4" t="inlineStr">
        <is>
          <t>10.00</t>
        </is>
      </c>
    </row>
    <row collapsed="false" customFormat="false" customHeight="false" hidden="false" ht="12.1" outlineLevel="0" r="240">
      <c r="A240" s="5" t="s">
        <f>=HYPERLINK("https://www.leilaoonline.net/index.php/lote/detalhe/326681", "9527")</f>
      </c>
      <c r="B240" s="4" t="s">
        <f>=HYPERLINK("https://www.leilaoonline.net/index.php/lote/detalhe/326681", " Aprox. 50  unidades de CARREG CEL ; ANT TETO AUT .;CABOS SUPER VGA; ;PDIF,USB P MAQ.FOTOG")</f>
      </c>
      <c r="C240" s="4" t="inlineStr">
        <is>
          <t>Aguardando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=HYPERLINK("https://www.leilaoonline.net/index.php/lote/detalhe/326690", "9528")</f>
      </c>
      <c r="B241" s="4" t="s">
        <f>=HYPERLINK("https://www.leilaoonline.net/index.php/lote/detalhe/326690", " AP. SOM 3X1 GRADIENTE C/ TOCA DISCO AM/FM /AUX. DOUBLE DECK")</f>
      </c>
      <c r="C241" s="4" t="inlineStr">
        <is>
          <t>Aguardando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=HYPERLINK("https://www.leilaoonline.net/index.php/lote/detalhe/326678", "9529")</f>
      </c>
      <c r="B242" s="4" t="s">
        <f>=HYPERLINK("https://www.leilaoonline.net/index.php/lote/detalhe/326678", " CABO ALUMINIO 16MM C/ALMA AÇO APROX. 250MT- 52 kg  ($8,63 o kg)")</f>
      </c>
      <c r="C242" s="4" t="inlineStr">
        <is>
          <t>Aguardando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=HYPERLINK("https://www.leilaoonline.net/index.php/lote/detalhe/326673", "9530")</f>
      </c>
      <c r="B243" s="4" t="s">
        <f>=HYPERLINK("https://www.leilaoonline.net/index.php/lote/detalhe/326673", " AP.SOM DOUBLE DECK AM/FM  RECEIVER TOSHIBA")</f>
      </c>
      <c r="C243" s="4" t="inlineStr">
        <is>
          <t>Aguardando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=HYPERLINK("https://www.leilaoonline.net/index.php/lote/detalhe/326667", "9531")</f>
      </c>
      <c r="B244" s="4" t="s">
        <f>=HYPERLINK("https://www.leilaoonline.net/index.php/lote/detalhe/326667", " Aprox. 50  unidades de CARTUCHOS DIVERSOS HP (ORIGIN, E SIMILARES)  TONner R DIVS  -  50 PC")</f>
      </c>
      <c r="C244" s="4" t="inlineStr">
        <is>
          <t>Aguardando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=HYPERLINK("https://www.leilaoonline.net/index.php/lote/detalhe/326668", "9532")</f>
      </c>
      <c r="B245" s="4" t="s">
        <f>=HYPERLINK("https://www.leilaoonline.net/index.php/lote/detalhe/326668", " 33 unidades de CABOS RJ 11, CABOS PDIF,ADAPTADORES,SUPORTER TOMADA")</f>
      </c>
      <c r="C245" s="4" t="inlineStr">
        <is>
          <t>Aguardando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=HYPERLINK("https://www.leilaoonline.net/index.php/lote/detalhe/326684", "9533")</f>
      </c>
      <c r="B246" s="4" t="s">
        <f>=HYPERLINK("https://www.leilaoonline.net/index.php/lote/detalhe/326684", " 18 unidades de SUPORTE TV/PAREDE, RECPTOR TV DIGITAL;ROTEADEORES,FONTE P/PC")</f>
      </c>
      <c r="C246" s="4" t="inlineStr">
        <is>
          <t>Aguardando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=HYPERLINK("https://www.leilaoonline.net/index.php/lote/detalhe/326670", "9534")</f>
      </c>
      <c r="B247" s="4" t="s">
        <f>=HYPERLINK("https://www.leilaoonline.net/index.php/lote/detalhe/326670", " PIVOT SUSPENSÃO DIANTEIRA KOMBI")</f>
      </c>
      <c r="C247" s="4" t="inlineStr">
        <is>
          <t>Aguardando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=HYPERLINK("https://www.leilaoonline.net/index.php/lote/detalhe/326692", "9535")</f>
      </c>
      <c r="B248" s="4" t="s">
        <f>=HYPERLINK("https://www.leilaoonline.net/index.php/lote/detalhe/326692", " 02 unidades de MASCARA SOLDA AUTOM. NEBULIZADOR MULTILASER (no estado)")</f>
      </c>
      <c r="C248" s="4" t="inlineStr">
        <is>
          <t>Aguardando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=HYPERLINK("https://www.leilaoonline.net/index.php/lote/detalhe/326657", "9536")</f>
      </c>
      <c r="B249" s="4" t="s">
        <f>=HYPERLINK("https://www.leilaoonline.net/index.php/lote/detalhe/326657", " BAGAGEIRO PARA GOL QUADRADO")</f>
      </c>
      <c r="C249" s="4" t="inlineStr">
        <is>
          <t>Aguardando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=HYPERLINK("https://www.leilaoonline.net/index.php/lote/detalhe/326688", "9537")</f>
      </c>
      <c r="B250" s="4" t="s">
        <f>=HYPERLINK("https://www.leilaoonline.net/index.php/lote/detalhe/326688", " CABEÇOTE ALUMINIO P KOMBI DIESEL  ")</f>
      </c>
      <c r="C250" s="4" t="inlineStr">
        <is>
          <t>Aguardando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=HYPERLINK("https://www.leilaoonline.net/index.php/lote/detalhe/326694", "9538")</f>
      </c>
      <c r="B251" s="4" t="s">
        <f>=HYPERLINK("https://www.leilaoonline.net/index.php/lote/detalhe/326694", " 12 unidades de FERRAMENTAS,TGAMPASX SUPORTE, CARTUCHO TONNER")</f>
      </c>
      <c r="C251" s="4" t="inlineStr">
        <is>
          <t>Aguardando</t>
        </is>
      </c>
      <c r="D251" s="4" t="inlineStr">
        <is>
          <t>0</t>
        </is>
      </c>
      <c r="E251" s="5" t="inlineStr">
        <is>
          <t>50,00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=HYPERLINK("https://www.leilaoonline.net/index.php/lote/detalhe/326674", "9539")</f>
      </c>
      <c r="B252" s="4" t="s">
        <f>=HYPERLINK("https://www.leilaoonline.net/index.php/lote/detalhe/326674", " FORRO PVC CINZA  - 14M2")</f>
      </c>
      <c r="C252" s="4" t="inlineStr">
        <is>
          <t>Aguardando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=HYPERLINK("https://www.leilaoonline.net/index.php/lote/detalhe/326659", "9540")</f>
      </c>
      <c r="B253" s="4" t="s">
        <f>=HYPERLINK("https://www.leilaoonline.net/index.php/lote/detalhe/326659", " 03 CELULARES: XIAOMI, REDMI NOTE 1, IPHONE 7")</f>
      </c>
      <c r="C253" s="4" t="inlineStr">
        <is>
          <t>Aguardando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=HYPERLINK("https://www.leilaoonline.net/index.php/lote/detalhe/326675", "9541")</f>
      </c>
      <c r="B254" s="4" t="s">
        <f>=HYPERLINK("https://www.leilaoonline.net/index.php/lote/detalhe/326675", " 42 unidades de FITAS VHS GRAVADAS (no estado) CONFORME FOTO, ")</f>
      </c>
      <c r="C254" s="4" t="inlineStr">
        <is>
          <t>Aguardando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=HYPERLINK("https://www.leilaoonline.net/index.php/lote/detalhe/326685", "9542")</f>
      </c>
      <c r="B255" s="4" t="s">
        <f>=HYPERLINK("https://www.leilaoonline.net/index.php/lote/detalhe/326685", " 35 unidades de FITAS VHS GRAVADAS (no estado) CONFORME FOTO, ")</f>
      </c>
      <c r="C255" s="4" t="inlineStr">
        <is>
          <t>Aguardando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=HYPERLINK("https://www.leilaoonline.net/index.php/lote/detalhe/326669", "9543")</f>
      </c>
      <c r="B256" s="4" t="s">
        <f>=HYPERLINK("https://www.leilaoonline.net/index.php/lote/detalhe/326669", " 48 unidades de FITAS VHS GRAVADAS (no estado) CONFORME FOTO, ")</f>
      </c>
      <c r="C256" s="4" t="inlineStr">
        <is>
          <t>Aguardando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=HYPERLINK("https://www.leilaoonline.net/index.php/lote/detalhe/326691", "9544")</f>
      </c>
      <c r="B257" s="4" t="s">
        <f>=HYPERLINK("https://www.leilaoonline.net/index.php/lote/detalhe/326691", " 47 unidades de FITAS VHS GRAVADAS (no estado) CONFORME FOTO, ")</f>
      </c>
      <c r="C257" s="4" t="inlineStr">
        <is>
          <t>Aguardando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=HYPERLINK("https://www.leilaoonline.net/index.php/lote/detalhe/326658", "9545")</f>
      </c>
      <c r="B258" s="4" t="s">
        <f>=HYPERLINK("https://www.leilaoonline.net/index.php/lote/detalhe/326658", " 37 unidades de FITAS VHS GRAVADAS (no estado) COM. FOTO, GENERO=TERROR")</f>
      </c>
      <c r="C258" s="4" t="inlineStr">
        <is>
          <t>Aguardando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=HYPERLINK("https://www.leilaoonline.net/index.php/lote/detalhe/326693", "9546")</f>
      </c>
      <c r="B259" s="4" t="s">
        <f>=HYPERLINK("https://www.leilaoonline.net/index.php/lote/detalhe/326693", " 58 unidades de FITAS VHS GRAVADAS (no estado) CONFORME FOTO, GENERO = ADULTO")</f>
      </c>
      <c r="C259" s="4" t="inlineStr">
        <is>
          <t>Aguardando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=HYPERLINK("https://www.leilaoonline.net/index.php/lote/detalhe/326666", "9547")</f>
      </c>
      <c r="B260" s="4" t="s">
        <f>=HYPERLINK("https://www.leilaoonline.net/index.php/lote/detalhe/326666", " 30 unidades de FITAS VHS GRAVADAS (no estado) CONFORME FOTO, C/ESTOJO ORIGINAL")</f>
      </c>
      <c r="C260" s="4" t="inlineStr">
        <is>
          <t>Aguardando</t>
        </is>
      </c>
      <c r="D260" s="4" t="inlineStr">
        <is>
          <t>0</t>
        </is>
      </c>
      <c r="E260" s="5" t="inlineStr">
        <is>
          <t>300,00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=HYPERLINK("https://www.leilaoonline.net/index.php/lote/detalhe/326682", "9548")</f>
      </c>
      <c r="B261" s="4" t="s">
        <f>=HYPERLINK("https://www.leilaoonline.net/index.php/lote/detalhe/326682", " 38 unidades de FITAS VHS GRAVADAS (no estado) CONFORME FOTO, RARIDADES/COLEÇÕES")</f>
      </c>
      <c r="C261" s="4" t="inlineStr">
        <is>
          <t>Aguardando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=HYPERLINK("https://www.leilaoonline.net/index.php/lote/detalhe/326662", "9549")</f>
      </c>
      <c r="B262" s="4" t="s">
        <f>=HYPERLINK("https://www.leilaoonline.net/index.php/lote/detalhe/326662", " 20 unidades de FITAS VHS GRAVADAS (no estado) CONFORME FOTO, ")</f>
      </c>
      <c r="C262" s="4" t="inlineStr">
        <is>
          <t>Aguardando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=HYPERLINK("https://www.leilaoonline.net/index.php/lote/detalhe/326696", "9550")</f>
      </c>
      <c r="B263" s="4" t="s">
        <f>=HYPERLINK("https://www.leilaoonline.net/index.php/lote/detalhe/326696", " 18 unidades de FITAS VHS (no estado) CONFORME FOTO, T-145 VIDEOLAR VIRGEM")</f>
      </c>
      <c r="C263" s="4" t="inlineStr">
        <is>
          <t>Aguardando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=HYPERLINK("https://www.leilaoonline.net/index.php/lote/detalhe/326704", "9551")</f>
      </c>
      <c r="B264" s="4" t="s">
        <f>=HYPERLINK("https://www.leilaoonline.net/index.php/lote/detalhe/326704", "Metais Sanitários, ferramentas, peças contr.(34 peças)")</f>
      </c>
      <c r="C264" s="4" t="inlineStr">
        <is>
          <t>Aguardando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=HYPERLINK("https://www.leilaoonline.net/index.php/lote/detalhe/326705", "9552")</f>
      </c>
      <c r="B265" s="4" t="s">
        <f>=HYPERLINK("https://www.leilaoonline.net/index.php/lote/detalhe/326705", "Bagageiro Gol, Calotas, TV (12 peças)")</f>
      </c>
      <c r="C265" s="4" t="inlineStr">
        <is>
          <t>Aguardando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=HYPERLINK("https://www.leilaoonline.net/index.php/lote/detalhe/326706", "9553")</f>
      </c>
      <c r="B266" s="4" t="s">
        <f>=HYPERLINK("https://www.leilaoonline.net/index.php/lote/detalhe/326706", "Forro PVC 1,7-x0,20 (12m2); Caixas Força Canal Bifasica (03 peças)")</f>
      </c>
      <c r="C266" s="4" t="inlineStr">
        <is>
          <t>Aguardando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2026-04-02T17:07:25.00Z</dcterms:created>
  <dc:creator>Tellks Tecnologia</dc:creator>
  <cp:revision>0</cp:revision>
</cp:coreProperties>
</file>