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COMPRESSORES • ESTRUT. AÇO INÓX • TELHAS GALVAN. • TORNOS • EMPILHAD. ELÉTRICA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08/04/2026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=HYPERLINK("https://www.leilaoonline.net/index.php/lote/detalhe/326911", "001")</f>
      </c>
      <c r="B11" s="4" t="s">
        <f>=HYPERLINK("https://www.leilaoonline.net/index.php/lote/detalhe/326911", "COMPRESSOR WAYNE 60 PÉS")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3.000,00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=HYPERLINK("https://www.leilaoonline.net/index.php/lote/detalhe/326912", "002")</f>
      </c>
      <c r="B12" s="4" t="s">
        <f>=HYPERLINK("https://www.leilaoonline.net/index.php/lote/detalhe/326912", "REBITADEIRA MECÂNICA")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1.000,00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=HYPERLINK("https://www.leilaoonline.net/index.php/lote/detalhe/326909", "005")</f>
      </c>
      <c r="B13" s="4" t="s">
        <f>=HYPERLINK("https://www.leilaoonline.net/index.php/lote/detalhe/326909", "LOTE COM 21 UNIDADES DE ESTRUTURAS EM AÇO INÓX (NÃO PEGA IMÃ); COM 6 E 4,5 METROS (APROX. 950KG)")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1.000,00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=HYPERLINK("https://www.leilaoonline.net/index.php/lote/detalhe/326907", "006")</f>
      </c>
      <c r="B14" s="4" t="s">
        <f>=HYPERLINK("https://www.leilaoonline.net/index.php/lote/detalhe/326907", "LOTE COM 20 UNIDADES DE ESTRUTURAS EM AÇO INÓX (NÃO PEGA IMÃ); COM 6 E 4,5 METROS (APROX. 900KG)")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=HYPERLINK("https://www.leilaoonline.net/index.php/lote/detalhe/326920", "007")</f>
      </c>
      <c r="B15" s="4" t="s">
        <f>=HYPERLINK("https://www.leilaoonline.net/index.php/lote/detalhe/326920", "PONTE ROLANTE COM TALHA ELÉTRICA 3 TONELADAS")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15.000,00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=HYPERLINK("https://www.leilaoonline.net/index.php/lote/detalhe/326914", "008")</f>
      </c>
      <c r="B16" s="4" t="s">
        <f>=HYPERLINK("https://www.leilaoonline.net/index.php/lote/detalhe/326914", "TORNO AUTOMÁTICO PBC")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3.000,00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=HYPERLINK("https://www.leilaoonline.net/index.php/lote/detalhe/326915", "009")</f>
      </c>
      <c r="B17" s="4" t="s">
        <f>=HYPERLINK("https://www.leilaoonline.net/index.php/lote/detalhe/326915", "TORNO AUTOMÁTICO PBC")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3.000,00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=HYPERLINK("https://www.leilaoonline.net/index.php/lote/detalhe/326921", "010")</f>
      </c>
      <c r="B18" s="4" t="s">
        <f>=HYPERLINK("https://www.leilaoonline.net/index.php/lote/detalhe/326921", "ESTEIRA MOTORIZADA DUBUIT")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2.000,00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=HYPERLINK("https://www.leilaoonline.net/index.php/lote/detalhe/326910", "011")</f>
      </c>
      <c r="B19" s="4" t="s">
        <f>=HYPERLINK("https://www.leilaoonline.net/index.php/lote/detalhe/326910", "EMPILHADEIRA ELÉTRICA AMEISE ETV 20 2000 KG TRIPLEX 7,30M - FUNCIONANDO 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20.000,00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=HYPERLINK("https://www.leilaoonline.net/index.php/lote/detalhe/326916", "013")</f>
      </c>
      <c r="B20" s="4" t="s">
        <f>=HYPERLINK("https://www.leilaoonline.net/index.php/lote/detalhe/326916", "FILTRO "FILTROS BARRA"")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250,00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=HYPERLINK("https://www.leilaoonline.net/index.php/lote/detalhe/326906", "014")</f>
      </c>
      <c r="B21" s="4" t="s">
        <f>=HYPERLINK("https://www.leilaoonline.net/index.php/lote/detalhe/326906", "EMPILHADEIRA ELÉTRICA PANTOGRÁFICA YALE NDR35 ANO: 2010, 1.600 KG")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20.000,00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=HYPERLINK("https://www.leilaoonline.net/index.php/lote/detalhe/326917", "015")</f>
      </c>
      <c r="B22" s="4" t="s">
        <f>=HYPERLINK("https://www.leilaoonline.net/index.php/lote/detalhe/326917", "ESTALEIRO PORTA MATERIAL; 19 MÓDULOS")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6.500,00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=HYPERLINK("https://www.leilaoonline.net/index.php/lote/detalhe/326922", "016")</f>
      </c>
      <c r="B23" s="4" t="s">
        <f>=HYPERLINK("https://www.leilaoonline.net/index.php/lote/detalhe/326922", "SERRA DE FITA VERTICAL")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2.500,00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=HYPERLINK("https://www.leilaoonline.net/index.php/lote/detalhe/326923", "017")</f>
      </c>
      <c r="B24" s="4" t="s">
        <f>=HYPERLINK("https://www.leilaoonline.net/index.php/lote/detalhe/326923", "FURADEIRA DE COLUNA JOINVILLE")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1.500,00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=HYPERLINK("https://www.leilaoonline.net/index.php/lote/detalhe/326945", "019")</f>
      </c>
      <c r="B25" s="4" t="s">
        <f>=HYPERLINK("https://www.leilaoonline.net/index.php/lote/detalhe/326945", "MÁQUINA DE FILTRAR ÓLEO; MARCA HIV VAC; C/ MOTOR ELÉTRICO MOD 250 SÉRIE 1717; ACOMPANHA CARRINHO HIDRÁULICO")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8.000,00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=HYPERLINK("https://www.leilaoonline.net/index.php/lote/detalhe/326930", "020")</f>
      </c>
      <c r="B26" s="4" t="s">
        <f>=HYPERLINK("https://www.leilaoonline.net/index.php/lote/detalhe/326930", "PRENSA EXCENTRICA 25 TON")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2.500,00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=HYPERLINK("https://www.leilaoonline.net/index.php/lote/detalhe/326931", "021")</f>
      </c>
      <c r="B27" s="4" t="s">
        <f>=HYPERLINK("https://www.leilaoonline.net/index.php/lote/detalhe/326931", "PRENSA SORVETEIRA PNEUMÁTICA PARA FIXAÇÃO DE SOLA DE CALÇADO")</f>
      </c>
      <c r="C27" s="4" t="inlineStr">
        <is>
          <t>Aguardando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=HYPERLINK("https://www.leilaoonline.net/index.php/lote/detalhe/326941", "023")</f>
      </c>
      <c r="B28" s="4" t="s">
        <f>=HYPERLINK("https://www.leilaoonline.net/index.php/lote/detalhe/326941", "PRENSA HIDRÁULICA JACARÉ USADA LATINHA ALUMÍNIO")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30.000,00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=HYPERLINK("https://www.leilaoonline.net/index.php/lote/detalhe/326943", "024")</f>
      </c>
      <c r="B29" s="4" t="s">
        <f>=HYPERLINK("https://www.leilaoonline.net/index.php/lote/detalhe/326943", "PRENSA HIDRÁULICA JACARÉ USADA LATINHA ALUMÍNIO")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65.000,00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=HYPERLINK("https://www.leilaoonline.net/index.php/lote/detalhe/326944", "025")</f>
      </c>
      <c r="B30" s="4" t="s">
        <f>=HYPERLINK("https://www.leilaoonline.net/index.php/lote/detalhe/326944", "PRENSA HIDRÁULICA JACARÉ USADA LATINHA ALUMÍNIO")</f>
      </c>
      <c r="C30" s="4" t="inlineStr">
        <is>
          <t>Aguardando</t>
        </is>
      </c>
      <c r="D30" s="4" t="inlineStr">
        <is>
          <t>0</t>
        </is>
      </c>
      <c r="E30" s="5" t="inlineStr">
        <is>
          <t>80.000,00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=HYPERLINK("https://www.leilaoonline.net/index.php/lote/detalhe/326933", "028")</f>
      </c>
      <c r="B31" s="4" t="s">
        <f>=HYPERLINK("https://www.leilaoonline.net/index.php/lote/detalhe/326933", "GAIOLA PARA EMPILHADEIRA H128 X L80 X C155 CM")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=HYPERLINK("https://www.leilaoonline.net/index.php/lote/detalhe/326936", "029")</f>
      </c>
      <c r="B32" s="4" t="s">
        <f>=HYPERLINK("https://www.leilaoonline.net/index.php/lote/detalhe/326936", "GUILHOTINA MANUAL PARA CHAPAS 1 METRO")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1.500,00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=HYPERLINK("https://www.leilaoonline.net/index.php/lote/detalhe/326934", "031")</f>
      </c>
      <c r="B33" s="4" t="s">
        <f>=HYPERLINK("https://www.leilaoonline.net/index.php/lote/detalhe/326934", "GUILHOTINA CALVI 2000 X 5 MM")</f>
      </c>
      <c r="C33" s="4" t="inlineStr">
        <is>
          <t>Aguardando</t>
        </is>
      </c>
      <c r="D33" s="4" t="inlineStr">
        <is>
          <t>0</t>
        </is>
      </c>
      <c r="E33" s="5" t="inlineStr">
        <is>
          <t>10.000,00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=HYPERLINK("https://www.leilaoonline.net/index.php/lote/detalhe/326937", "032")</f>
      </c>
      <c r="B34" s="4" t="s">
        <f>=HYPERLINK("https://www.leilaoonline.net/index.php/lote/detalhe/326937", "MÁQUINA FECHADORA DE CAIXAS")</f>
      </c>
      <c r="C34" s="4" t="inlineStr">
        <is>
          <t>Aguardando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=HYPERLINK("https://www.leilaoonline.net/index.php/lote/detalhe/326947", "033")</f>
      </c>
      <c r="B35" s="4" t="s">
        <f>=HYPERLINK("https://www.leilaoonline.net/index.php/lote/detalhe/326947", "SELADORA WELDOTRON")</f>
      </c>
      <c r="C35" s="4" t="inlineStr">
        <is>
          <t>Aguardando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=HYPERLINK("https://www.leilaoonline.net/index.php/lote/detalhe/326948", "034")</f>
      </c>
      <c r="B36" s="4" t="s">
        <f>=HYPERLINK("https://www.leilaoonline.net/index.php/lote/detalhe/326948", "TALHA ELÉTRICA CABO DE AÇO SHEPARD NILES 3 TON. SEM MOTOR ")</f>
      </c>
      <c r="C36" s="4" t="inlineStr">
        <is>
          <t>Aguardando</t>
        </is>
      </c>
      <c r="D36" s="4" t="inlineStr">
        <is>
          <t>0</t>
        </is>
      </c>
      <c r="E36" s="5" t="inlineStr">
        <is>
          <t>5.500,00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=HYPERLINK("https://www.leilaoonline.net/index.php/lote/detalhe/326950", "036")</f>
      </c>
      <c r="B37" s="4" t="s">
        <f>=HYPERLINK("https://www.leilaoonline.net/index.php/lote/detalhe/326950", "TORNO MECÂNICO SCHUTTE")</f>
      </c>
      <c r="C37" s="4" t="inlineStr">
        <is>
          <t>Aguardando</t>
        </is>
      </c>
      <c r="D37" s="4" t="inlineStr">
        <is>
          <t>0</t>
        </is>
      </c>
      <c r="E37" s="5" t="inlineStr">
        <is>
          <t>25.000,00</t>
        </is>
      </c>
      <c r="F37" s="4" t="inlineStr">
        <is>
          <t>1250.00</t>
        </is>
      </c>
    </row>
    <row collapsed="false" customFormat="false" customHeight="false" hidden="false" ht="12.1" outlineLevel="0" r="38">
      <c r="A38" s="5" t="s">
        <f>=HYPERLINK("https://www.leilaoonline.net/index.php/lote/detalhe/326951", "037")</f>
      </c>
      <c r="B38" s="4" t="s">
        <f>=HYPERLINK("https://www.leilaoonline.net/index.php/lote/detalhe/326951", "TORNO MECÂNICO DE CORREIA")</f>
      </c>
      <c r="C38" s="4" t="inlineStr">
        <is>
          <t>Aguardando</t>
        </is>
      </c>
      <c r="D38" s="4" t="inlineStr">
        <is>
          <t>0</t>
        </is>
      </c>
      <c r="E38" s="5" t="inlineStr">
        <is>
          <t>4.000,00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=HYPERLINK("https://www.leilaoonline.net/index.php/lote/detalhe/326958", "039")</f>
      </c>
      <c r="B39" s="4" t="s">
        <f>=HYPERLINK("https://www.leilaoonline.net/index.php/lote/detalhe/326958", "TORNO MECÂNICO ORNMASKINER 400 X 1100 MM - CÓD. 1612")</f>
      </c>
      <c r="C39" s="4" t="inlineStr">
        <is>
          <t>Aguardando</t>
        </is>
      </c>
      <c r="D39" s="4" t="inlineStr">
        <is>
          <t>0</t>
        </is>
      </c>
      <c r="E39" s="5" t="inlineStr">
        <is>
          <t>7.000,00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=HYPERLINK("https://www.leilaoonline.net/index.php/lote/detalhe/326960", "040")</f>
      </c>
      <c r="B40" s="4" t="s">
        <f>=HYPERLINK("https://www.leilaoonline.net/index.php/lote/detalhe/326960", "SELADORA WELDOTRON")</f>
      </c>
      <c r="C40" s="4" t="inlineStr">
        <is>
          <t>Aguardando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=HYPERLINK("https://www.leilaoonline.net/index.php/lote/detalhe/326957", "041")</f>
      </c>
      <c r="B41" s="4" t="s">
        <f>=HYPERLINK("https://www.leilaoonline.net/index.php/lote/detalhe/326957", "FURADEIRA RADIAL ")</f>
      </c>
      <c r="C41" s="4" t="inlineStr">
        <is>
          <t>Aguardando</t>
        </is>
      </c>
      <c r="D41" s="4" t="inlineStr">
        <is>
          <t>0</t>
        </is>
      </c>
      <c r="E41" s="5" t="inlineStr">
        <is>
          <t>9.000,00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=HYPERLINK("https://www.leilaoonline.net/index.php/lote/detalhe/326961", "042")</f>
      </c>
      <c r="B42" s="4" t="s">
        <f>=HYPERLINK("https://www.leilaoonline.net/index.php/lote/detalhe/326961", "ASPIRADOR INDUSTRIAL DE PÓ")</f>
      </c>
      <c r="C42" s="4" t="inlineStr">
        <is>
          <t>Aguardando</t>
        </is>
      </c>
      <c r="D42" s="4" t="inlineStr">
        <is>
          <t>0</t>
        </is>
      </c>
      <c r="E42" s="5" t="inlineStr">
        <is>
          <t>5.000,00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=HYPERLINK("https://www.leilaoonline.net/index.php/lote/detalhe/326955", "045")</f>
      </c>
      <c r="B43" s="4" t="s">
        <f>=HYPERLINK("https://www.leilaoonline.net/index.php/lote/detalhe/326955", "BOMBA DE INCÊNDIO 60 CV ")</f>
      </c>
      <c r="C43" s="4" t="inlineStr">
        <is>
          <t>Aguardando</t>
        </is>
      </c>
      <c r="D43" s="4" t="inlineStr">
        <is>
          <t>0</t>
        </is>
      </c>
      <c r="E43" s="5" t="inlineStr">
        <is>
          <t>6.000,00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=HYPERLINK("https://www.leilaoonline.net/index.php/lote/detalhe/326956", "046")</f>
      </c>
      <c r="B44" s="4" t="s">
        <f>=HYPERLINK("https://www.leilaoonline.net/index.php/lote/detalhe/326956", "BOMBA CENTRÍFUGA 20 CV")</f>
      </c>
      <c r="C44" s="4" t="inlineStr">
        <is>
          <t>Aguardando</t>
        </is>
      </c>
      <c r="D44" s="4" t="inlineStr">
        <is>
          <t>0</t>
        </is>
      </c>
      <c r="E44" s="5" t="inlineStr">
        <is>
          <t>2.500,00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=HYPERLINK("https://www.leilaoonline.net/index.php/lote/detalhe/326963", "055")</f>
      </c>
      <c r="B45" s="4" t="s">
        <f>=HYPERLINK("https://www.leilaoonline.net/index.php/lote/detalhe/326963", "MISTURADOR EM AÇO INOX 200 L")</f>
      </c>
      <c r="C45" s="4" t="inlineStr">
        <is>
          <t>Aguardando</t>
        </is>
      </c>
      <c r="D45" s="4" t="inlineStr">
        <is>
          <t>0</t>
        </is>
      </c>
      <c r="E45" s="5" t="inlineStr">
        <is>
          <t>2.500,00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=HYPERLINK("https://www.leilaoonline.net/index.php/lote/detalhe/326964", "056")</f>
      </c>
      <c r="B46" s="4" t="s">
        <f>=HYPERLINK("https://www.leilaoonline.net/index.php/lote/detalhe/326964", "MISTURADOR DE HÉLICE COM MOTOR DE 30 CV HP 1100 RPM")</f>
      </c>
      <c r="C46" s="4" t="inlineStr">
        <is>
          <t>Aguardando</t>
        </is>
      </c>
      <c r="D46" s="4" t="inlineStr">
        <is>
          <t>0</t>
        </is>
      </c>
      <c r="E46" s="5" t="inlineStr">
        <is>
          <t>1.500,00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=HYPERLINK("https://www.leilaoonline.net/index.php/lote/detalhe/326965", "060")</f>
      </c>
      <c r="B47" s="4" t="s">
        <f>=HYPERLINK("https://www.leilaoonline.net/index.php/lote/detalhe/326965", "TALHA ELÉTRICA CROÁCIA 8 TON")</f>
      </c>
      <c r="C47" s="4" t="inlineStr">
        <is>
          <t>Aguardando</t>
        </is>
      </c>
      <c r="D47" s="4" t="inlineStr">
        <is>
          <t>0</t>
        </is>
      </c>
      <c r="E47" s="5" t="inlineStr">
        <is>
          <t>30.000,00</t>
        </is>
      </c>
      <c r="F47" s="4" t="inlineStr">
        <is>
          <t>1250.00</t>
        </is>
      </c>
    </row>
    <row collapsed="false" customFormat="false" customHeight="false" hidden="false" ht="12.1" outlineLevel="0" r="48">
      <c r="A48" s="5" t="s">
        <f>=HYPERLINK("https://www.leilaoonline.net/index.php/lote/detalhe/326966", "061")</f>
      </c>
      <c r="B48" s="4" t="s">
        <f>=HYPERLINK("https://www.leilaoonline.net/index.php/lote/detalhe/326966", "LOTE TALHAS MANUAIS ")</f>
      </c>
      <c r="C48" s="4" t="inlineStr">
        <is>
          <t>Aguardando</t>
        </is>
      </c>
      <c r="D48" s="4" t="inlineStr">
        <is>
          <t>0</t>
        </is>
      </c>
      <c r="E48" s="5" t="inlineStr">
        <is>
          <t>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=HYPERLINK("https://www.leilaoonline.net/index.php/lote/detalhe/326967", "070")</f>
      </c>
      <c r="B49" s="4" t="s">
        <f>=HYPERLINK("https://www.leilaoonline.net/index.php/lote/detalhe/326967", "DESENTUPIDORA RIDGID KOLLMANN K1000 MOTOR GASOLINA ")</f>
      </c>
      <c r="C49" s="4" t="inlineStr">
        <is>
          <t>Aguardando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=HYPERLINK("https://www.leilaoonline.net/index.php/lote/detalhe/326968", "071")</f>
      </c>
      <c r="B50" s="4" t="s">
        <f>=HYPERLINK("https://www.leilaoonline.net/index.php/lote/detalhe/326968", "DESENTUPIDORA RIDGID KOLLMANN K500 MOTOR GASOLINA")</f>
      </c>
      <c r="C50" s="4" t="inlineStr">
        <is>
          <t>Aguardando</t>
        </is>
      </c>
      <c r="D50" s="4" t="inlineStr">
        <is>
          <t>0</t>
        </is>
      </c>
      <c r="E50" s="5" t="inlineStr">
        <is>
          <t>2.000,00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=HYPERLINK("https://www.leilaoonline.net/index.php/lote/detalhe/326969", "080")</f>
      </c>
      <c r="B51" s="4" t="s">
        <f>=HYPERLINK("https://www.leilaoonline.net/index.php/lote/detalhe/326969", "ARMÁRIO PARA ARMAZENAMENTO EM AÇO CARBONO")</f>
      </c>
      <c r="C51" s="4" t="inlineStr">
        <is>
          <t>Aguardando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=HYPERLINK("https://www.leilaoonline.net/index.php/lote/detalhe/326970", "085")</f>
      </c>
      <c r="B52" s="4" t="s">
        <f>=HYPERLINK("https://www.leilaoonline.net/index.php/lote/detalhe/326970", "MEDIDOR VOLUMÉTRICO ELETRÔNICO COMBUSTÍVEL GILBARCO 100L/MIN")</f>
      </c>
      <c r="C52" s="4" t="inlineStr">
        <is>
          <t>Aguardando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=HYPERLINK("https://www.leilaoonline.net/index.php/lote/detalhe/326972", "090")</f>
      </c>
      <c r="B53" s="4" t="s">
        <f>=HYPERLINK("https://www.leilaoonline.net/index.php/lote/detalhe/326972", "SERRA DE FITA VERTICAL ARTRAM")</f>
      </c>
      <c r="C53" s="4" t="inlineStr">
        <is>
          <t>Aguardando</t>
        </is>
      </c>
      <c r="D53" s="4" t="inlineStr">
        <is>
          <t>0</t>
        </is>
      </c>
      <c r="E53" s="5" t="inlineStr">
        <is>
          <t>2.500,00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=HYPERLINK("https://www.leilaoonline.net/index.php/lote/detalhe/326973", "095")</f>
      </c>
      <c r="B54" s="4" t="s">
        <f>=HYPERLINK("https://www.leilaoonline.net/index.php/lote/detalhe/326973", "GELADEIRA INDUSTRIAL ")</f>
      </c>
      <c r="C54" s="4" t="inlineStr">
        <is>
          <t>Aguardando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=HYPERLINK("https://www.leilaoonline.net/index.php/lote/detalhe/326974", "096")</f>
      </c>
      <c r="B55" s="4" t="s">
        <f>=HYPERLINK("https://www.leilaoonline.net/index.php/lote/detalhe/326974", "GELADEIRA INDUSTRIAL MECALOR")</f>
      </c>
      <c r="C55" s="4" t="inlineStr">
        <is>
          <t>Aguardando</t>
        </is>
      </c>
      <c r="D55" s="4" t="inlineStr">
        <is>
          <t>0</t>
        </is>
      </c>
      <c r="E55" s="5" t="inlineStr">
        <is>
          <t>2.500,00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=HYPERLINK("https://www.leilaoonline.net/index.php/lote/detalhe/326976", "098")</f>
      </c>
      <c r="B56" s="4" t="s">
        <f>=HYPERLINK("https://www.leilaoonline.net/index.php/lote/detalhe/326976", "FOGÃO INDUSTRIAL 6 BOCAS - CÓD. 1611")</f>
      </c>
      <c r="C56" s="4" t="inlineStr">
        <is>
          <t>Aguardando</t>
        </is>
      </c>
      <c r="D56" s="4" t="inlineStr">
        <is>
          <t>0</t>
        </is>
      </c>
      <c r="E56" s="5" t="inlineStr">
        <is>
          <t>400,00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=HYPERLINK("https://www.leilaoonline.net/index.php/lote/detalhe/326975", "103")</f>
      </c>
      <c r="B57" s="4" t="s">
        <f>=HYPERLINK("https://www.leilaoonline.net/index.php/lote/detalhe/326975", "TIRFOR BERG-STEEL 3200 KG ")</f>
      </c>
      <c r="C57" s="4" t="inlineStr">
        <is>
          <t>Aguardando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=HYPERLINK("https://www.leilaoonline.net/index.php/lote/detalhe/326977", "106")</f>
      </c>
      <c r="B58" s="4" t="s">
        <f>=HYPERLINK("https://www.leilaoonline.net/index.php/lote/detalhe/326977", "TIRFOR BERG-STEEL 1600 KG ")</f>
      </c>
      <c r="C58" s="4" t="inlineStr">
        <is>
          <t>Aguardando</t>
        </is>
      </c>
      <c r="D58" s="4" t="inlineStr">
        <is>
          <t>0</t>
        </is>
      </c>
      <c r="E58" s="5" t="inlineStr">
        <is>
          <t>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=HYPERLINK("https://www.leilaoonline.net/index.php/lote/detalhe/326978", "117")</f>
      </c>
      <c r="B59" s="4" t="s">
        <f>=HYPERLINK("https://www.leilaoonline.net/index.php/lote/detalhe/326978", "CARRINHO PARA CARREGAR MOTORES")</f>
      </c>
      <c r="C59" s="4" t="inlineStr">
        <is>
          <t>Aguardando</t>
        </is>
      </c>
      <c r="D59" s="4" t="inlineStr">
        <is>
          <t>0</t>
        </is>
      </c>
      <c r="E59" s="5" t="inlineStr">
        <is>
          <t>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=HYPERLINK("https://www.leilaoonline.net/index.php/lote/detalhe/326979", "130")</f>
      </c>
      <c r="B60" s="4" t="s">
        <f>=HYPERLINK("https://www.leilaoonline.net/index.php/lote/detalhe/326979", "PISTÃO HIDRÁULICO (160 X 20CM DIÂMETRO DO ÊMBOLO)")</f>
      </c>
      <c r="C60" s="4" t="inlineStr">
        <is>
          <t>Aguardando</t>
        </is>
      </c>
      <c r="D60" s="4" t="inlineStr">
        <is>
          <t>0</t>
        </is>
      </c>
      <c r="E60" s="5" t="inlineStr">
        <is>
          <t>1.500,00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=HYPERLINK("https://www.leilaoonline.net/index.php/lote/detalhe/326980", "135")</f>
      </c>
      <c r="B61" s="4" t="s">
        <f>=HYPERLINK("https://www.leilaoonline.net/index.php/lote/detalhe/326980", "MESA MÓVEL COM TAMPO EM AÇO INÓX")</f>
      </c>
      <c r="C61" s="4" t="inlineStr">
        <is>
          <t>Aguardando</t>
        </is>
      </c>
      <c r="D61" s="4" t="inlineStr">
        <is>
          <t>0</t>
        </is>
      </c>
      <c r="E61" s="5" t="inlineStr">
        <is>
          <t>250,00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=HYPERLINK("https://www.leilaoonline.net/index.php/lote/detalhe/326981", "136")</f>
      </c>
      <c r="B62" s="4" t="s">
        <f>=HYPERLINK("https://www.leilaoonline.net/index.php/lote/detalhe/326981", "MESA SUPORTE MÓVEL COM TAMPO EM AÇO INÓX")</f>
      </c>
      <c r="C62" s="4" t="inlineStr">
        <is>
          <t>Aguardando</t>
        </is>
      </c>
      <c r="D62" s="4" t="inlineStr">
        <is>
          <t>0</t>
        </is>
      </c>
      <c r="E62" s="5" t="inlineStr">
        <is>
          <t>250,00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=HYPERLINK("https://www.leilaoonline.net/index.php/lote/detalhe/326982", "143")</f>
      </c>
      <c r="B63" s="4" t="s">
        <f>=HYPERLINK("https://www.leilaoonline.net/index.php/lote/detalhe/326982", "ESTUFA")</f>
      </c>
      <c r="C63" s="4" t="inlineStr">
        <is>
          <t>Aguardando</t>
        </is>
      </c>
      <c r="D63" s="4" t="inlineStr">
        <is>
          <t>0</t>
        </is>
      </c>
      <c r="E63" s="5" t="inlineStr">
        <is>
          <t>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=HYPERLINK("https://www.leilaoonline.net/index.php/lote/detalhe/326983", "145")</f>
      </c>
      <c r="B64" s="4" t="s">
        <f>=HYPERLINK("https://www.leilaoonline.net/index.php/lote/detalhe/326983", "TUBULAÇÃO PARA COIFA COM EXAUSTOR 12'' E 16''")</f>
      </c>
      <c r="C64" s="4" t="inlineStr">
        <is>
          <t>Aguardando</t>
        </is>
      </c>
      <c r="D64" s="4" t="inlineStr">
        <is>
          <t>0</t>
        </is>
      </c>
      <c r="E64" s="5" t="inlineStr">
        <is>
          <t>250,00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=HYPERLINK("https://www.leilaoonline.net/index.php/lote/detalhe/326985", "151")</f>
      </c>
      <c r="B65" s="4" t="s">
        <f>=HYPERLINK("https://www.leilaoonline.net/index.php/lote/detalhe/326985", "MACA HOSPITALAR / EXAME / ESTÉTICA")</f>
      </c>
      <c r="C65" s="4" t="inlineStr">
        <is>
          <t>Aguardando</t>
        </is>
      </c>
      <c r="D65" s="4" t="inlineStr">
        <is>
          <t>0</t>
        </is>
      </c>
      <c r="E65" s="5" t="inlineStr">
        <is>
          <t>200,00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=HYPERLINK("https://www.leilaoonline.net/index.php/lote/detalhe/326984", "160")</f>
      </c>
      <c r="B66" s="4" t="s">
        <f>=HYPERLINK("https://www.leilaoonline.net/index.php/lote/detalhe/326984", "LOTE CORRENTES DE ROLO ")</f>
      </c>
      <c r="C66" s="4" t="inlineStr">
        <is>
          <t>Aguardando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=HYPERLINK("https://www.leilaoonline.net/index.php/lote/detalhe/326986", "165")</f>
      </c>
      <c r="B67" s="4" t="s">
        <f>=HYPERLINK("https://www.leilaoonline.net/index.php/lote/detalhe/326986", "MESA ROTATIVA 60CM DE DIÂMETRO")</f>
      </c>
      <c r="C67" s="4" t="inlineStr">
        <is>
          <t>Aguardando</t>
        </is>
      </c>
      <c r="D67" s="4" t="inlineStr">
        <is>
          <t>0</t>
        </is>
      </c>
      <c r="E67" s="5" t="inlineStr">
        <is>
          <t>1.500,00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=HYPERLINK("https://www.leilaoonline.net/index.php/lote/detalhe/326987", "180")</f>
      </c>
      <c r="B68" s="4" t="s">
        <f>=HYPERLINK("https://www.leilaoonline.net/index.php/lote/detalhe/326987", "CABINE PARA JATEAMENTO DE GRANALHA AREIA ")</f>
      </c>
      <c r="C68" s="4" t="inlineStr">
        <is>
          <t>Aguardando</t>
        </is>
      </c>
      <c r="D68" s="4" t="inlineStr">
        <is>
          <t>0</t>
        </is>
      </c>
      <c r="E68" s="5" t="inlineStr">
        <is>
          <t>1.500,00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=HYPERLINK("https://www.leilaoonline.net/index.php/lote/detalhe/326988", "185")</f>
      </c>
      <c r="B69" s="4" t="s">
        <f>=HYPERLINK("https://www.leilaoonline.net/index.php/lote/detalhe/326988", "SUPORTE DESBOBINADOR DE PLÁSTICO")</f>
      </c>
      <c r="C69" s="4" t="inlineStr">
        <is>
          <t>Aguardando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=HYPERLINK("https://www.leilaoonline.net/index.php/lote/detalhe/326989", "189")</f>
      </c>
      <c r="B70" s="4" t="s">
        <f>=HYPERLINK("https://www.leilaoonline.net/index.php/lote/detalhe/326989", "RODA COMPONENTE 680 X 300 MM; ALTURA ÚTIL 200 MM TRUCK DE TRANSLAÇÃO CARREGADOR DE NAVIO")</f>
      </c>
      <c r="C70" s="4" t="inlineStr">
        <is>
          <t>Aguardando</t>
        </is>
      </c>
      <c r="D70" s="4" t="inlineStr">
        <is>
          <t>0</t>
        </is>
      </c>
      <c r="E70" s="5" t="inlineStr">
        <is>
          <t>1.500,00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=HYPERLINK("https://www.leilaoonline.net/index.php/lote/detalhe/326990", "190")</f>
      </c>
      <c r="B71" s="4" t="s">
        <f>=HYPERLINK("https://www.leilaoonline.net/index.php/lote/detalhe/326990", "RODA COMPONENTE 680 X 300 MM; ALTURA ÚTIL 200 MM TRUCK DE TRANSLAÇÃO CARREGADOR DE NAVIO")</f>
      </c>
      <c r="C71" s="4" t="inlineStr">
        <is>
          <t>Aguardando</t>
        </is>
      </c>
      <c r="D71" s="4" t="inlineStr">
        <is>
          <t>0</t>
        </is>
      </c>
      <c r="E71" s="5" t="inlineStr">
        <is>
          <t>1.500,00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=HYPERLINK("https://www.leilaoonline.net/index.php/lote/detalhe/326991", "192")</f>
      </c>
      <c r="B72" s="4" t="s">
        <f>=HYPERLINK("https://www.leilaoonline.net/index.php/lote/detalhe/326991", "EIXO ENGRENADO COM MANCAL E ACOPLAMENTO")</f>
      </c>
      <c r="C72" s="4" t="inlineStr">
        <is>
          <t>Aguardando</t>
        </is>
      </c>
      <c r="D72" s="4" t="inlineStr">
        <is>
          <t>0</t>
        </is>
      </c>
      <c r="E72" s="5" t="inlineStr">
        <is>
          <t>1.500,00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=HYPERLINK("https://www.leilaoonline.net/index.php/lote/detalhe/326992", "193")</f>
      </c>
      <c r="B73" s="4" t="s">
        <f>=HYPERLINK("https://www.leilaoonline.net/index.php/lote/detalhe/326992", "EIXO ENGRENADO COM MANCAL E ACOPLAMENTO")</f>
      </c>
      <c r="C73" s="4" t="inlineStr">
        <is>
          <t>Aguardando</t>
        </is>
      </c>
      <c r="D73" s="4" t="inlineStr">
        <is>
          <t>0</t>
        </is>
      </c>
      <c r="E73" s="5" t="inlineStr">
        <is>
          <t>1.500,00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=HYPERLINK("https://www.leilaoonline.net/index.php/lote/detalhe/326993", "194")</f>
      </c>
      <c r="B74" s="4" t="s">
        <f>=HYPERLINK("https://www.leilaoonline.net/index.php/lote/detalhe/326993", "TAMBOR PARA CABO DE AÇO GUINCHO APROX: 180 CM")</f>
      </c>
      <c r="C74" s="4" t="inlineStr">
        <is>
          <t>Aguardando</t>
        </is>
      </c>
      <c r="D74" s="4" t="inlineStr">
        <is>
          <t>0</t>
        </is>
      </c>
      <c r="E74" s="5" t="inlineStr">
        <is>
          <t>2.000,00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=HYPERLINK("https://www.leilaoonline.net/index.php/lote/detalhe/326994", "195")</f>
      </c>
      <c r="B75" s="4" t="s">
        <f>=HYPERLINK("https://www.leilaoonline.net/index.php/lote/detalhe/326994", "PISTÃO HIDRÁULICO 90 CM CAMISA 70 CM ÊMBOLO")</f>
      </c>
      <c r="C75" s="4" t="inlineStr">
        <is>
          <t>Aguardando</t>
        </is>
      </c>
      <c r="D75" s="4" t="inlineStr">
        <is>
          <t>0</t>
        </is>
      </c>
      <c r="E75" s="5" t="inlineStr">
        <is>
          <t>500,00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=HYPERLINK("https://www.leilaoonline.net/index.php/lote/detalhe/326995", "196")</f>
      </c>
      <c r="B76" s="4" t="s">
        <f>=HYPERLINK("https://www.leilaoonline.net/index.php/lote/detalhe/326995", "SERRA DE FITA VERTICAL ACERBI")</f>
      </c>
      <c r="C76" s="4" t="inlineStr">
        <is>
          <t>Aguardando</t>
        </is>
      </c>
      <c r="D76" s="4" t="inlineStr">
        <is>
          <t>0</t>
        </is>
      </c>
      <c r="E76" s="5" t="inlineStr">
        <is>
          <t>1.500,00</t>
        </is>
      </c>
      <c r="F7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2026-04-02T17:12:38.00Z</dcterms:created>
  <dc:creator>Tellks Tecnologia</dc:creator>
  <cp:revision>0</cp:revision>
</cp:coreProperties>
</file>