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Lotes" sheetId="1" state="visible" r:id="rId2"/>
  </sheets>
  <calcPr iterateCount="100" refMode="A1" iterate="false" iterateDelta="0.001"/>
</workbook>
</file>

<file path=xl/styles.xml><?xml version="1.0" encoding="utf-8"?>
<styleSheet xmlns="http://schemas.openxmlformats.org/spreadsheetml/2006/main">
  <numFmts count="2">
    <numFmt numFmtId="164" formatCode="GENERAL"/>
    <numFmt numFmtId="165" formatCode="@"/>
  </numFmts>
  <fonts count="6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  <font>
      <name val="Arial"/>
      <charset val="1"/>
      <family val="2"/>
      <sz val="22"/>
      <color rgb="FF1C4E61"/>
      <b val="true"/>
    </font>
    <font>
      <name val="Arial"/>
      <charset val="1"/>
      <family val="2"/>
      <sz val="10"/>
      <b val="true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6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4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5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true" applyBorder="false" applyFont="true" applyProtection="false" borderId="0" fillId="0" fontId="5" numFmtId="165" xfId="0">
      <alignment horizontal="right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F40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5" min="1" style="0" width="11.5"/>
  </cols>
  <sheetData>
    <row collapsed="false" customFormat="false" customHeight="false" hidden="false" ht="12.1" outlineLevel="0" r="1">
      <c r="A1" s="1"/>
      <c r="B1" s="1"/>
      <c r="C1" s="1"/>
    </row>
    <row collapsed="false" customFormat="false" customHeight="false" hidden="false" ht="12.1" outlineLevel="0" r="2">
      <c r="A2" s="2" t="inlineStr">
        <is>
          <t>LEILÃO ONLINE.NET</t>
        </is>
      </c>
      <c r="B2" s="2"/>
      <c r="C2" s="2"/>
      <c r="D2" s="2"/>
      <c r="E2" s="2"/>
    </row>
    <row collapsed="false" customFormat="false" customHeight="false" hidden="false" ht="12.1" outlineLevel="0" r="3">
      <c r="A3" s="1"/>
      <c r="B3" s="1"/>
      <c r="C3" s="1"/>
    </row>
    <row collapsed="false" customFormat="false" customHeight="false" hidden="false" ht="12.1" outlineLevel="0" r="4">
      <c r="A4" s="1"/>
      <c r="B4" s="1"/>
      <c r="C4" s="1"/>
    </row>
    <row collapsed="false" customFormat="false" customHeight="false" hidden="false" ht="12.1" outlineLevel="0" r="5">
      <c r="A5" s="1"/>
      <c r="B5" s="1"/>
      <c r="C5" s="1"/>
    </row>
    <row collapsed="false" customFormat="false" customHeight="false" hidden="false" ht="12.1" outlineLevel="0" r="6">
      <c r="A6" s="3" t="inlineStr">
        <is>
          <t>Leilão</t>
        </is>
      </c>
      <c r="B6" s="4" t="inlineStr">
        <is>
          <t>MÁQUINAS INDUSTRIAIS * MÓVEIS * SUCATAS * GERADORES * MATERIAIS ELETRÔNICOS</t>
        </is>
      </c>
      <c r="C6" s="4"/>
      <c r="D6" s="4"/>
      <c r="E6" s="4"/>
      <c r="F6" s="4"/>
    </row>
    <row collapsed="false" customFormat="false" customHeight="false" hidden="false" ht="12.1" outlineLevel="0" r="7">
      <c r="A7" s="3" t="inlineStr">
        <is>
          <t>Data</t>
        </is>
      </c>
      <c r="B7" s="4" t="inlineStr">
        <is>
          <t>12/08/2020 11:00</t>
        </is>
      </c>
      <c r="C7" s="4"/>
      <c r="D7" s="4"/>
      <c r="E7" s="4"/>
      <c r="F7" s="4"/>
    </row>
    <row collapsed="false" customFormat="false" customHeight="false" hidden="false" ht="12.1" outlineLevel="0" r="8">
      <c r="A8" s="3" t="inlineStr">
        <is>
          <t>Leiloeiro</t>
        </is>
      </c>
      <c r="B8" s="4" t="inlineStr">
        <is>
          <t>Gustavo Rossi</t>
        </is>
      </c>
      <c r="C8" s="4"/>
      <c r="D8" s="4"/>
      <c r="E8" s="4"/>
      <c r="F8" s="4"/>
    </row>
    <row collapsed="false" customFormat="false" customHeight="false" hidden="false" ht="12.1" outlineLevel="0" r="9">
      <c r="A9" s="1"/>
      <c r="B9" s="1"/>
      <c r="C9" s="1"/>
    </row>
    <row collapsed="false" customFormat="false" customHeight="false" hidden="false" ht="12.1" outlineLevel="0" r="10">
      <c r="A10" s="3" t="inlineStr">
        <is>
          <t>Lote</t>
        </is>
      </c>
      <c r="B10" s="3" t="inlineStr">
        <is>
          <t>Descrição</t>
        </is>
      </c>
      <c r="C10" s="3" t="inlineStr">
        <is>
          <t>Status</t>
        </is>
      </c>
      <c r="D10" s="3" t="inlineStr">
        <is>
          <t>Lances</t>
        </is>
      </c>
      <c r="E10" s="3" t="inlineStr">
        <is>
          <t>Lance atual</t>
        </is>
      </c>
      <c r="F10" s="3" t="inlineStr">
        <is>
          <t>Inc. mínimo</t>
        </is>
      </c>
    </row>
    <row collapsed="false" customFormat="false" customHeight="false" hidden="false" ht="12.1" outlineLevel="0" r="11">
      <c r="A11" s="5" t="s">
        <f>=HYPERLINK("https://www.leilaoonline.net/lote/detalhe/56694", "001")</f>
      </c>
      <c r="B11" s="4" t="s">
        <f>=HYPERLINK("https://www.leilaoonline.net/lote/detalhe/56694", " Lote com: Materiais eletrônicos diversos. Impressoras, projetores, carthucos, copiadoras, etc. (conforme relação)")</f>
      </c>
      <c r="C11" s="4" t="inlineStr">
        <is>
          <t>Venda condicional</t>
        </is>
      </c>
      <c r="D11" s="4" t="inlineStr">
        <is>
          <t>2</t>
        </is>
      </c>
      <c r="E11" s="5" t="inlineStr">
        <is>
          <t>2.100,00</t>
        </is>
      </c>
      <c r="F11" s="4" t="inlineStr">
        <is>
          <t>100.00</t>
        </is>
      </c>
    </row>
    <row collapsed="false" customFormat="false" customHeight="false" hidden="false" ht="12.1" outlineLevel="0" r="12">
      <c r="A12" s="5" t="s">
        <f>=HYPERLINK("https://www.leilaoonline.net/lote/detalhe/56687", "101")</f>
      </c>
      <c r="B12" s="4" t="s">
        <f>=HYPERLINK("https://www.leilaoonline.net/lote/detalhe/56687", " Apróx 95.000 kg de sucata de Ferro.  Sendo 45.000 kg de capa de forno - (Preço p/ kg) - Será pesado no local. A diferença para mais ou para menos será abatida ou somada do preço final")</f>
      </c>
      <c r="C12" s="4" t="inlineStr">
        <is>
          <t>Vendido</t>
        </is>
      </c>
      <c r="D12" s="4" t="inlineStr">
        <is>
          <t>17</t>
        </is>
      </c>
      <c r="E12" s="5" t="inlineStr">
        <is>
          <t>92.150,00</t>
        </is>
      </c>
      <c r="F12" s="4" t="inlineStr">
        <is>
          <t>0.02</t>
        </is>
      </c>
    </row>
    <row collapsed="false" customFormat="false" customHeight="false" hidden="false" ht="12.1" outlineLevel="0" r="13">
      <c r="A13" s="5" t="s">
        <f>=HYPERLINK("https://www.leilaoonline.net/lote/detalhe/56696", "103")</f>
      </c>
      <c r="B13" s="4" t="s">
        <f>=HYPERLINK("https://www.leilaoonline.net/lote/detalhe/56696", " Apróx. 21.000 kg de Capa de forno ( Inox) - (Preço p/ kg) - Será pesado no local. A diferença para mais ou para menos será abatida ou somada do preço final")</f>
      </c>
      <c r="C13" s="4" t="inlineStr">
        <is>
          <t>Vendido</t>
        </is>
      </c>
      <c r="D13" s="4" t="inlineStr">
        <is>
          <t>113</t>
        </is>
      </c>
      <c r="E13" s="5" t="inlineStr">
        <is>
          <t>109.620,00</t>
        </is>
      </c>
      <c r="F13" s="4" t="inlineStr">
        <is>
          <t>0.02</t>
        </is>
      </c>
    </row>
    <row collapsed="false" customFormat="false" customHeight="false" hidden="false" ht="12.1" outlineLevel="0" r="14">
      <c r="A14" s="5" t="s">
        <f>=HYPERLINK("https://www.leilaoonline.net/lote/detalhe/56685", "201")</f>
      </c>
      <c r="B14" s="4" t="s">
        <f>=HYPERLINK("https://www.leilaoonline.net/lote/detalhe/56685", " Laminador de arames - Coelho")</f>
      </c>
      <c r="C14" s="4" t="inlineStr">
        <is>
          <t>Venda condicional</t>
        </is>
      </c>
      <c r="D14" s="4" t="inlineStr">
        <is>
          <t>9</t>
        </is>
      </c>
      <c r="E14" s="5" t="inlineStr">
        <is>
          <t>800,00</t>
        </is>
      </c>
      <c r="F14" s="4" t="inlineStr">
        <is>
          <t>50.00</t>
        </is>
      </c>
    </row>
    <row collapsed="false" customFormat="false" customHeight="false" hidden="false" ht="12.1" outlineLevel="0" r="15">
      <c r="A15" s="5" t="s">
        <f>=HYPERLINK("https://www.leilaoonline.net/lote/detalhe/56679", "202")</f>
      </c>
      <c r="B15" s="4" t="s">
        <f>=HYPERLINK("https://www.leilaoonline.net/lote/detalhe/56679", " Prensa excêntrica Harlo 4 Ton.")</f>
      </c>
      <c r="C15" s="4" t="inlineStr">
        <is>
          <t>Venda condicional</t>
        </is>
      </c>
      <c r="D15" s="4" t="inlineStr">
        <is>
          <t>8</t>
        </is>
      </c>
      <c r="E15" s="5" t="inlineStr">
        <is>
          <t>1.700,00</t>
        </is>
      </c>
      <c r="F15" s="4" t="inlineStr">
        <is>
          <t>100.00</t>
        </is>
      </c>
    </row>
    <row collapsed="false" customFormat="false" customHeight="false" hidden="false" ht="12.1" outlineLevel="0" r="16">
      <c r="A16" s="5" t="s">
        <f>=HYPERLINK("https://www.leilaoonline.net/lote/detalhe/56676", "203")</f>
      </c>
      <c r="B16" s="4" t="s">
        <f>=HYPERLINK("https://www.leilaoonline.net/lote/detalhe/56676", " Prensa Excêntrica Barbam e Vicentini 6 Ton.")</f>
      </c>
      <c r="C16" s="4" t="inlineStr">
        <is>
          <t>Venda condicional</t>
        </is>
      </c>
      <c r="D16" s="4" t="inlineStr">
        <is>
          <t>12</t>
        </is>
      </c>
      <c r="E16" s="5" t="inlineStr">
        <is>
          <t>1.600,00</t>
        </is>
      </c>
      <c r="F16" s="4" t="inlineStr">
        <is>
          <t>100.00</t>
        </is>
      </c>
    </row>
    <row collapsed="false" customFormat="false" customHeight="false" hidden="false" ht="12.1" outlineLevel="0" r="17">
      <c r="A17" s="5" t="s">
        <f>=HYPERLINK("https://www.leilaoonline.net/lote/detalhe/56691", "204")</f>
      </c>
      <c r="B17" s="4" t="s">
        <f>=HYPERLINK("https://www.leilaoonline.net/lote/detalhe/56691", " Prensa Excêntrica Jundiaí 12 Ton.")</f>
      </c>
      <c r="C17" s="4" t="inlineStr">
        <is>
          <t>Venda condicional</t>
        </is>
      </c>
      <c r="D17" s="4" t="inlineStr">
        <is>
          <t>15</t>
        </is>
      </c>
      <c r="E17" s="5" t="inlineStr">
        <is>
          <t>2.900,00</t>
        </is>
      </c>
      <c r="F17" s="4" t="inlineStr">
        <is>
          <t>100.00</t>
        </is>
      </c>
    </row>
    <row collapsed="false" customFormat="false" customHeight="false" hidden="false" ht="12.1" outlineLevel="0" r="18">
      <c r="A18" s="5" t="s">
        <f>=HYPERLINK("https://www.leilaoonline.net/lote/detalhe/56674", "205")</f>
      </c>
      <c r="B18" s="4" t="s">
        <f>=HYPERLINK("https://www.leilaoonline.net/lote/detalhe/56674", " Prensa Excêntrica Barbam e Vicentini 25 Ton.")</f>
      </c>
      <c r="C18" s="4" t="inlineStr">
        <is>
          <t>Venda condicional</t>
        </is>
      </c>
      <c r="D18" s="4" t="inlineStr">
        <is>
          <t>1</t>
        </is>
      </c>
      <c r="E18" s="5" t="inlineStr">
        <is>
          <t>4.000,00</t>
        </is>
      </c>
      <c r="F18" s="4" t="inlineStr">
        <is>
          <t>100.00</t>
        </is>
      </c>
    </row>
    <row collapsed="false" customFormat="false" customHeight="false" hidden="false" ht="12.1" outlineLevel="0" r="19">
      <c r="A19" s="5" t="s">
        <f>=HYPERLINK("https://www.leilaoonline.net/lote/detalhe/56692", "206")</f>
      </c>
      <c r="B19" s="4" t="s">
        <f>=HYPERLINK("https://www.leilaoonline.net/lote/detalhe/56692", " Prensa Excêntrica com alimentador pneumático MSL 40 ton.")</f>
      </c>
      <c r="C19" s="4" t="inlineStr">
        <is>
          <t>Venda condicional</t>
        </is>
      </c>
      <c r="D19" s="4" t="inlineStr">
        <is>
          <t>34</t>
        </is>
      </c>
      <c r="E19" s="5" t="inlineStr">
        <is>
          <t>8.300,00</t>
        </is>
      </c>
      <c r="F19" s="4" t="inlineStr">
        <is>
          <t>100.00</t>
        </is>
      </c>
    </row>
    <row collapsed="false" customFormat="false" customHeight="false" hidden="false" ht="12.1" outlineLevel="0" r="20">
      <c r="A20" s="5" t="s">
        <f>=HYPERLINK("https://www.leilaoonline.net/lote/detalhe/56680", "207")</f>
      </c>
      <c r="B20" s="4" t="s">
        <f>=HYPERLINK("https://www.leilaoonline.net/lote/detalhe/56680", " Prensa Fricção Gutmann 80 Ton.")</f>
      </c>
      <c r="C20" s="4" t="inlineStr">
        <is>
          <t>Não vendido</t>
        </is>
      </c>
      <c r="D20" s="4" t="inlineStr">
        <is>
          <t>0</t>
        </is>
      </c>
      <c r="E20" s="5" t="inlineStr">
        <is>
          <t>7.000,00</t>
        </is>
      </c>
      <c r="F20" s="4" t="inlineStr">
        <is>
          <t>100.00</t>
        </is>
      </c>
    </row>
    <row collapsed="false" customFormat="false" customHeight="false" hidden="false" ht="12.1" outlineLevel="0" r="21">
      <c r="A21" s="5" t="s">
        <f>=HYPERLINK("https://www.leilaoonline.net/lote/detalhe/56688", "208")</f>
      </c>
      <c r="B21" s="4" t="s">
        <f>=HYPERLINK("https://www.leilaoonline.net/lote/detalhe/56688", " Prensa Excêntrica Barbam e Vicentini 4 Ton.")</f>
      </c>
      <c r="C21" s="4" t="inlineStr">
        <is>
          <t>Venda condicional</t>
        </is>
      </c>
      <c r="D21" s="4" t="inlineStr">
        <is>
          <t>3</t>
        </is>
      </c>
      <c r="E21" s="5" t="inlineStr">
        <is>
          <t>1.200,00</t>
        </is>
      </c>
      <c r="F21" s="4" t="inlineStr">
        <is>
          <t>100.00</t>
        </is>
      </c>
    </row>
    <row collapsed="false" customFormat="false" customHeight="false" hidden="false" ht="12.1" outlineLevel="0" r="22">
      <c r="A22" s="5" t="s">
        <f>=HYPERLINK("https://www.leilaoonline.net/lote/detalhe/56682", "209")</f>
      </c>
      <c r="B22" s="4" t="s">
        <f>=HYPERLINK("https://www.leilaoonline.net/lote/detalhe/56682", " Serra fita com soldador Mecanica Europa")</f>
      </c>
      <c r="C22" s="4" t="inlineStr">
        <is>
          <t>Venda condicional</t>
        </is>
      </c>
      <c r="D22" s="4" t="inlineStr">
        <is>
          <t>1</t>
        </is>
      </c>
      <c r="E22" s="5" t="inlineStr">
        <is>
          <t>2.000,00</t>
        </is>
      </c>
      <c r="F22" s="4" t="inlineStr">
        <is>
          <t>100.00</t>
        </is>
      </c>
    </row>
    <row collapsed="false" customFormat="false" customHeight="false" hidden="false" ht="12.1" outlineLevel="0" r="23">
      <c r="A23" s="5" t="s">
        <f>=HYPERLINK("https://www.leilaoonline.net/lote/detalhe/56690", "210")</f>
      </c>
      <c r="B23" s="4" t="s">
        <f>=HYPERLINK("https://www.leilaoonline.net/lote/detalhe/56690", " Torno Mecânico p-400 Imor")</f>
      </c>
      <c r="C23" s="4" t="inlineStr">
        <is>
          <t>Vendido</t>
        </is>
      </c>
      <c r="D23" s="4" t="inlineStr">
        <is>
          <t>9</t>
        </is>
      </c>
      <c r="E23" s="5" t="inlineStr">
        <is>
          <t>9.500,00</t>
        </is>
      </c>
      <c r="F23" s="4" t="inlineStr">
        <is>
          <t>100.00</t>
        </is>
      </c>
    </row>
    <row collapsed="false" customFormat="false" customHeight="false" hidden="false" ht="12.1" outlineLevel="0" r="24">
      <c r="A24" s="5" t="s">
        <f>=HYPERLINK("https://www.leilaoonline.net/lote/detalhe/56684", "211")</f>
      </c>
      <c r="B24" s="4" t="s">
        <f>=HYPERLINK("https://www.leilaoonline.net/lote/detalhe/56684", " Guilhotina 2x1220 mm - Newton")</f>
      </c>
      <c r="C24" s="4" t="inlineStr">
        <is>
          <t>Venda condicional</t>
        </is>
      </c>
      <c r="D24" s="4" t="inlineStr">
        <is>
          <t>49</t>
        </is>
      </c>
      <c r="E24" s="5" t="inlineStr">
        <is>
          <t>7.400,00</t>
        </is>
      </c>
      <c r="F24" s="4" t="inlineStr">
        <is>
          <t>100.00</t>
        </is>
      </c>
    </row>
    <row collapsed="false" customFormat="false" customHeight="false" hidden="false" ht="12.1" outlineLevel="0" r="25">
      <c r="A25" s="5" t="s">
        <f>=HYPERLINK("https://www.leilaoonline.net/lote/detalhe/56697", "212")</f>
      </c>
      <c r="B25" s="4" t="s">
        <f>=HYPERLINK("https://www.leilaoonline.net/lote/detalhe/56697", " Furadeira de coluna - Marinaro")</f>
      </c>
      <c r="C25" s="4" t="inlineStr">
        <is>
          <t>Não vendido</t>
        </is>
      </c>
      <c r="D25" s="4" t="inlineStr">
        <is>
          <t>0</t>
        </is>
      </c>
      <c r="E25" s="5" t="inlineStr">
        <is>
          <t>1.000,00</t>
        </is>
      </c>
      <c r="F25" s="4" t="inlineStr">
        <is>
          <t>100.00</t>
        </is>
      </c>
    </row>
    <row collapsed="false" customFormat="false" customHeight="false" hidden="false" ht="12.1" outlineLevel="0" r="26">
      <c r="A26" s="5" t="s">
        <f>=HYPERLINK("https://www.leilaoonline.net/lote/detalhe/56678", "213")</f>
      </c>
      <c r="B26" s="4" t="s">
        <f>=HYPERLINK("https://www.leilaoonline.net/lote/detalhe/56678", " Furadeira de coluna - SB")</f>
      </c>
      <c r="C26" s="4" t="inlineStr">
        <is>
          <t>Venda condicional</t>
        </is>
      </c>
      <c r="D26" s="4" t="inlineStr">
        <is>
          <t>12</t>
        </is>
      </c>
      <c r="E26" s="5" t="inlineStr">
        <is>
          <t>1.600,00</t>
        </is>
      </c>
      <c r="F26" s="4" t="inlineStr">
        <is>
          <t>100.00</t>
        </is>
      </c>
    </row>
    <row collapsed="false" customFormat="false" customHeight="false" hidden="false" ht="12.1" outlineLevel="0" r="27">
      <c r="A27" s="5" t="s">
        <f>=HYPERLINK("https://www.leilaoonline.net/lote/detalhe/56677", "214")</f>
      </c>
      <c r="B27" s="4" t="s">
        <f>=HYPERLINK("https://www.leilaoonline.net/lote/detalhe/56677", " Vibradora")</f>
      </c>
      <c r="C27" s="4" t="inlineStr">
        <is>
          <t>Não vendido</t>
        </is>
      </c>
      <c r="D27" s="4" t="inlineStr">
        <is>
          <t>0</t>
        </is>
      </c>
      <c r="E27" s="5" t="inlineStr">
        <is>
          <t>1.000,00</t>
        </is>
      </c>
      <c r="F27" s="4" t="inlineStr">
        <is>
          <t>100.00</t>
        </is>
      </c>
    </row>
    <row collapsed="false" customFormat="false" customHeight="false" hidden="false" ht="12.1" outlineLevel="0" r="28">
      <c r="A28" s="5" t="s">
        <f>=HYPERLINK("https://www.leilaoonline.net/lote/detalhe/56675", "215")</f>
      </c>
      <c r="B28" s="4" t="s">
        <f>=HYPERLINK("https://www.leilaoonline.net/lote/detalhe/56675", " Secadora")</f>
      </c>
      <c r="C28" s="4" t="inlineStr">
        <is>
          <t>Não vendido</t>
        </is>
      </c>
      <c r="D28" s="4" t="inlineStr">
        <is>
          <t>0</t>
        </is>
      </c>
      <c r="E28" s="5" t="inlineStr">
        <is>
          <t>1.000,00</t>
        </is>
      </c>
      <c r="F28" s="4" t="inlineStr">
        <is>
          <t>100.00</t>
        </is>
      </c>
    </row>
    <row collapsed="false" customFormat="false" customHeight="false" hidden="false" ht="12.1" outlineLevel="0" r="29">
      <c r="A29" s="5" t="s">
        <f>=HYPERLINK("https://www.leilaoonline.net/lote/detalhe/56689", "216")</f>
      </c>
      <c r="B29" s="4" t="s">
        <f>=HYPERLINK("https://www.leilaoonline.net/lote/detalhe/56689", " Politriz")</f>
      </c>
      <c r="C29" s="4" t="inlineStr">
        <is>
          <t>Venda condicional</t>
        </is>
      </c>
      <c r="D29" s="4" t="inlineStr">
        <is>
          <t>5</t>
        </is>
      </c>
      <c r="E29" s="5" t="inlineStr">
        <is>
          <t>900,00</t>
        </is>
      </c>
      <c r="F29" s="4" t="inlineStr">
        <is>
          <t>100.00</t>
        </is>
      </c>
    </row>
    <row collapsed="false" customFormat="false" customHeight="false" hidden="false" ht="12.1" outlineLevel="0" r="30">
      <c r="A30" s="5" t="s">
        <f>=HYPERLINK("https://www.leilaoonline.net/lote/detalhe/56695", "217")</f>
      </c>
      <c r="B30" s="4" t="s">
        <f>=HYPERLINK("https://www.leilaoonline.net/lote/detalhe/56695", " Bandejas separadoras marfinite")</f>
      </c>
      <c r="C30" s="4" t="inlineStr">
        <is>
          <t>Venda condicional</t>
        </is>
      </c>
      <c r="D30" s="4" t="inlineStr">
        <is>
          <t>1</t>
        </is>
      </c>
      <c r="E30" s="5" t="inlineStr">
        <is>
          <t>100,00</t>
        </is>
      </c>
      <c r="F30" s="4" t="inlineStr">
        <is>
          <t>50.00</t>
        </is>
      </c>
    </row>
    <row collapsed="false" customFormat="false" customHeight="false" hidden="false" ht="12.1" outlineLevel="0" r="31">
      <c r="A31" s="5" t="s">
        <f>=HYPERLINK("https://www.leilaoonline.net/lote/detalhe/57333", "218")</f>
      </c>
      <c r="B31" s="4" t="s">
        <f>=HYPERLINK("https://www.leilaoonline.net/lote/detalhe/57333", "Esmeril")</f>
      </c>
      <c r="C31" s="4" t="inlineStr">
        <is>
          <t>Venda condicional</t>
        </is>
      </c>
      <c r="D31" s="4" t="inlineStr">
        <is>
          <t>2</t>
        </is>
      </c>
      <c r="E31" s="5" t="inlineStr">
        <is>
          <t>350,00</t>
        </is>
      </c>
      <c r="F31" s="4" t="inlineStr">
        <is>
          <t>50.00</t>
        </is>
      </c>
    </row>
    <row collapsed="false" customFormat="false" customHeight="false" hidden="false" ht="12.1" outlineLevel="0" r="32">
      <c r="A32" s="5" t="s">
        <f>=HYPERLINK("https://www.leilaoonline.net/lote/detalhe/57334", "219")</f>
      </c>
      <c r="B32" s="4" t="s">
        <f>=HYPERLINK("https://www.leilaoonline.net/lote/detalhe/57334", "Forno Tempera")</f>
      </c>
      <c r="C32" s="4" t="inlineStr">
        <is>
          <t>Não vendido</t>
        </is>
      </c>
      <c r="D32" s="4" t="inlineStr">
        <is>
          <t>0</t>
        </is>
      </c>
      <c r="E32" s="5" t="inlineStr">
        <is>
          <t>2.000,00</t>
        </is>
      </c>
      <c r="F32" s="4" t="inlineStr">
        <is>
          <t>100.00</t>
        </is>
      </c>
    </row>
    <row collapsed="false" customFormat="false" customHeight="false" hidden="false" ht="12.1" outlineLevel="0" r="33">
      <c r="A33" s="5" t="s">
        <f>=HYPERLINK("https://www.leilaoonline.net/lote/detalhe/57385", "220")</f>
      </c>
      <c r="B33" s="4" t="s">
        <f>=HYPERLINK("https://www.leilaoonline.net/lote/detalhe/57385", "Ferramentas de DCR")</f>
      </c>
      <c r="C33" s="4" t="inlineStr">
        <is>
          <t>Venda condicional</t>
        </is>
      </c>
      <c r="D33" s="4" t="inlineStr">
        <is>
          <t>6</t>
        </is>
      </c>
      <c r="E33" s="5" t="inlineStr">
        <is>
          <t>750,00</t>
        </is>
      </c>
      <c r="F33" s="4" t="inlineStr">
        <is>
          <t>100.00</t>
        </is>
      </c>
    </row>
    <row collapsed="false" customFormat="false" customHeight="false" hidden="false" ht="12.1" outlineLevel="0" r="34">
      <c r="A34" s="5" t="s">
        <f>=HYPERLINK("https://www.leilaoonline.net/lote/detalhe/57646", "221")</f>
      </c>
      <c r="B34" s="4" t="s">
        <f>=HYPERLINK("https://www.leilaoonline.net/lote/detalhe/57646", "Compressor Ingersoll rand com pulmão")</f>
      </c>
      <c r="C34" s="4" t="inlineStr">
        <is>
          <t>Venda condicional</t>
        </is>
      </c>
      <c r="D34" s="4" t="inlineStr">
        <is>
          <t>3</t>
        </is>
      </c>
      <c r="E34" s="5" t="inlineStr">
        <is>
          <t>1.200,00</t>
        </is>
      </c>
      <c r="F34" s="4" t="inlineStr">
        <is>
          <t>100.00</t>
        </is>
      </c>
    </row>
    <row collapsed="false" customFormat="false" customHeight="false" hidden="false" ht="12.1" outlineLevel="0" r="35">
      <c r="A35" s="5" t="s">
        <f>=HYPERLINK("https://www.leilaoonline.net/lote/detalhe/57647", "222")</f>
      </c>
      <c r="B35" s="4" t="s">
        <f>=HYPERLINK("https://www.leilaoonline.net/lote/detalhe/57647", "Balança toledo")</f>
      </c>
      <c r="C35" s="4" t="inlineStr">
        <is>
          <t>Venda condicional</t>
        </is>
      </c>
      <c r="D35" s="4" t="inlineStr">
        <is>
          <t>7</t>
        </is>
      </c>
      <c r="E35" s="5" t="inlineStr">
        <is>
          <t>500,00</t>
        </is>
      </c>
      <c r="F35" s="4" t="inlineStr">
        <is>
          <t>50.00</t>
        </is>
      </c>
    </row>
    <row collapsed="false" customFormat="false" customHeight="false" hidden="false" ht="12.1" outlineLevel="0" r="36">
      <c r="A36" s="5" t="s">
        <f>=HYPERLINK("https://www.leilaoonline.net/lote/detalhe/57648", "223")</f>
      </c>
      <c r="B36" s="4" t="s">
        <f>=HYPERLINK("https://www.leilaoonline.net/lote/detalhe/57648", "Máquina de solda M|IG")</f>
      </c>
      <c r="C36" s="4" t="inlineStr">
        <is>
          <t>Venda condicional</t>
        </is>
      </c>
      <c r="D36" s="4" t="inlineStr">
        <is>
          <t>1</t>
        </is>
      </c>
      <c r="E36" s="5" t="inlineStr">
        <is>
          <t>300,00</t>
        </is>
      </c>
      <c r="F36" s="4" t="inlineStr">
        <is>
          <t>100.00</t>
        </is>
      </c>
    </row>
    <row collapsed="false" customFormat="false" customHeight="false" hidden="false" ht="12.1" outlineLevel="0" r="37">
      <c r="A37" s="5" t="s">
        <f>=HYPERLINK("https://www.leilaoonline.net/lote/detalhe/56681", "301")</f>
      </c>
      <c r="B37" s="4" t="s">
        <f>=HYPERLINK("https://www.leilaoonline.net/lote/detalhe/56681", " Gerador motor Cummins - Alternador Weg Brushless - 2003 - 440Kva")</f>
      </c>
      <c r="C37" s="4" t="inlineStr">
        <is>
          <t>Não vendido</t>
        </is>
      </c>
      <c r="D37" s="4" t="inlineStr">
        <is>
          <t>0</t>
        </is>
      </c>
      <c r="E37" s="5" t="inlineStr">
        <is>
          <t>55.000,00</t>
        </is>
      </c>
      <c r="F37" s="4" t="inlineStr">
        <is>
          <t>250.00</t>
        </is>
      </c>
    </row>
    <row collapsed="false" customFormat="false" customHeight="false" hidden="false" ht="12.1" outlineLevel="0" r="38">
      <c r="A38" s="5" t="s">
        <f>=HYPERLINK("https://www.leilaoonline.net/lote/detalhe/56686", "302")</f>
      </c>
      <c r="B38" s="4" t="s">
        <f>=HYPERLINK("https://www.leilaoonline.net/lote/detalhe/56686", " Gerador motor John Deere - Alternador Leroy Somer - com reboque - 2004 - 55Kva")</f>
      </c>
      <c r="C38" s="4" t="inlineStr">
        <is>
          <t>Não vendido</t>
        </is>
      </c>
      <c r="D38" s="4" t="inlineStr">
        <is>
          <t>0</t>
        </is>
      </c>
      <c r="E38" s="5" t="inlineStr">
        <is>
          <t>28.000,00</t>
        </is>
      </c>
      <c r="F38" s="4" t="inlineStr">
        <is>
          <t>250.00</t>
        </is>
      </c>
    </row>
    <row collapsed="false" customFormat="false" customHeight="false" hidden="false" ht="12.1" outlineLevel="0" r="39">
      <c r="A39" s="5" t="s">
        <f>=HYPERLINK("https://www.leilaoonline.net/lote/detalhe/56683", "303")</f>
      </c>
      <c r="B39" s="4" t="s">
        <f>=HYPERLINK("https://www.leilaoonline.net/lote/detalhe/56683", " Gerador motor Perkins - Alternador Leroy Somer - 2011 - 48Kva")</f>
      </c>
      <c r="C39" s="4" t="inlineStr">
        <is>
          <t>Não vendido</t>
        </is>
      </c>
      <c r="D39" s="4" t="inlineStr">
        <is>
          <t>0</t>
        </is>
      </c>
      <c r="E39" s="5" t="inlineStr">
        <is>
          <t>21.000,00</t>
        </is>
      </c>
      <c r="F39" s="4" t="inlineStr">
        <is>
          <t>250.00</t>
        </is>
      </c>
    </row>
    <row collapsed="false" customFormat="false" customHeight="false" hidden="false" ht="12.1" outlineLevel="0" r="40">
      <c r="A40" s="5" t="s">
        <f>=HYPERLINK("https://www.leilaoonline.net/lote/detalhe/56752", "304")</f>
      </c>
      <c r="B40" s="4" t="s">
        <f>=HYPERLINK("https://www.leilaoonline.net/lote/detalhe/56752", "FIAT UNO MILLE ECONOMY 2010-2011 (FINAL PL 7)")</f>
      </c>
      <c r="C40" s="4" t="inlineStr">
        <is>
          <t>Venda condicional</t>
        </is>
      </c>
      <c r="D40" s="4" t="inlineStr">
        <is>
          <t>6</t>
        </is>
      </c>
      <c r="E40" s="5" t="inlineStr">
        <is>
          <t>6.250,00</t>
        </is>
      </c>
      <c r="F40" s="4" t="inlineStr">
        <is>
          <t>250.00</t>
        </is>
      </c>
    </row>
  </sheetData>
  <mergeCells>
    <mergeCell ref="A2:F4"/>
    <mergeCell ref="B6:F6"/>
    <mergeCell ref="B7:F7"/>
    <mergeCell ref="B8:F8"/>
  </mergeCells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2026-09-25T11:45:47.00Z</dcterms:created>
  <dc:creator>Tellks Tecnologia</dc:creator>
  <cp:revision>0</cp:revision>
</cp:coreProperties>
</file>