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MÁQUINAS PESADAS* EQUIPAMENTOS INDUSTRIAIS *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=HYPERLINK("https://www.leilaoonline.net/lote/detalhe/70474", "001")</f>
      </c>
      <c r="B11" s="4" t="s">
        <f>=HYPERLINK("https://www.leilaoonline.net/lote/detalhe/70474", " Empilhadeira Elétrica Linde R16 8.300MM - Com 2 baterias e 1 carregador")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=HYPERLINK("https://www.leilaoonline.net/lote/detalhe/70473", "002")</f>
      </c>
      <c r="B12" s="4" t="s">
        <f>=HYPERLINK("https://www.leilaoonline.net/lote/detalhe/70473", " Motor de partida Perkins")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=HYPERLINK("https://www.leilaoonline.net/lote/detalhe/70475", "003")</f>
      </c>
      <c r="B13" s="4" t="s">
        <f>=HYPERLINK("https://www.leilaoonline.net/lote/detalhe/70475", " Rebocador jacto RB 30 2012 com 3 baterias - Sem Banco")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=HYPERLINK("https://www.leilaoonline.net/lote/detalhe/70486", "004")</f>
      </c>
      <c r="B14" s="4" t="s">
        <f>=HYPERLINK("https://www.leilaoonline.net/lote/detalhe/70486", " Codificadora MARKEM IMAJE 9030, com pés de apoio")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=HYPERLINK("https://www.leilaoonline.net/lote/detalhe/70483", "005")</f>
      </c>
      <c r="B15" s="4" t="s">
        <f>=HYPERLINK("https://www.leilaoonline.net/lote/detalhe/70483", " Carregador de bateria estacionaria 24/80V")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=HYPERLINK("https://www.leilaoonline.net/lote/detalhe/70485", "006")</f>
      </c>
      <c r="B16" s="4" t="s">
        <f>=HYPERLINK("https://www.leilaoonline.net/lote/detalhe/70485", " Carregador de bateria estacionaria 24/80V")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=HYPERLINK("https://www.leilaoonline.net/lote/detalhe/70481", "007")</f>
      </c>
      <c r="B17" s="4" t="s">
        <f>=HYPERLINK("https://www.leilaoonline.net/lote/detalhe/70481", " Carregador de bateria estacionaria 48/120V")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=HYPERLINK("https://www.leilaoonline.net/lote/detalhe/70477", "101")</f>
      </c>
      <c r="B18" s="4" t="s">
        <f>=HYPERLINK("https://www.leilaoonline.net/lote/detalhe/70477", " Auto transformador a seco, capacidade 1000 kVA - Marca: Blutrafos, tipo ATT, ano 2014, 1150kg, entrada 4.368v, 1400mm x 1100mm x 2200mm - Funcionando 100%")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=HYPERLINK("https://www.leilaoonline.net/lote/detalhe/70487", "102")</f>
      </c>
      <c r="B19" s="4" t="s">
        <f>=HYPERLINK("https://www.leilaoonline.net/lote/detalhe/70487", " Torno Mitto, barramento 1m, carcaça faltando peças, sem motor")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=HYPERLINK("https://www.leilaoonline.net/lote/detalhe/70480", "103")</f>
      </c>
      <c r="B20" s="4" t="s">
        <f>=HYPERLINK("https://www.leilaoonline.net/lote/detalhe/70480", " Torno Mitto, barramento 1m, carcaça faltando peças, com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=HYPERLINK("https://www.leilaoonline.net/lote/detalhe/70482", "104")</f>
      </c>
      <c r="B21" s="4" t="s">
        <f>=HYPERLINK("https://www.leilaoonline.net/lote/detalhe/70482", " Carcaça torno Mitto, barramento 1m")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=HYPERLINK("https://www.leilaoonline.net/lote/detalhe/70476", "105")</f>
      </c>
      <c r="B22" s="4" t="s">
        <f>=HYPERLINK("https://www.leilaoonline.net/lote/detalhe/70476", " Lote de acessórios para marcenária, esquadrias de alumínio e vidro, aproximadamente 950 peças - Roldanas, corretiças, fechaduras, travas e outros")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=HYPERLINK("https://www.leilaoonline.net/lote/detalhe/70484", "106")</f>
      </c>
      <c r="B23" s="4" t="s">
        <f>=HYPERLINK("https://www.leilaoonline.net/lote/detalhe/70484", " Afiador de broca pneumático, refrigeração a água")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=HYPERLINK("https://www.leilaoonline.net/lote/detalhe/70489", "107")</f>
      </c>
      <c r="B24" s="4" t="s">
        <f>=HYPERLINK("https://www.leilaoonline.net/lote/detalhe/70489", " Mangueiras industriais hidráulicas, diversos tamanhos e aplicações")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=HYPERLINK("https://www.leilaoonline.net/lote/detalhe/70478", "108")</f>
      </c>
      <c r="B25" s="4" t="s">
        <f>=HYPERLINK("https://www.leilaoonline.net/lote/detalhe/70478", " Coifa em inox 304 para alimentador de moinho, comprimento 980mm, largura 570mm, base altura 860mm")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=HYPERLINK("https://www.leilaoonline.net/lote/detalhe/70490", "109")</f>
      </c>
      <c r="B26" s="4" t="s">
        <f>=HYPERLINK("https://www.leilaoonline.net/lote/detalhe/70490", " Lingas de cabo de aço")</f>
      </c>
      <c r="C26" s="4" t="inlineStr">
        <is>
          <t>Vendido</t>
        </is>
      </c>
      <c r="D26" s="4" t="inlineStr">
        <is>
          <t>7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=HYPERLINK("https://www.leilaoonline.net/lote/detalhe/70479", "110")</f>
      </c>
      <c r="B27" s="4" t="s">
        <f>=HYPERLINK("https://www.leilaoonline.net/lote/detalhe/70479", " Curvador de tubos, diversas marcas, 7 unidades, sem matrizes")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=HYPERLINK("https://www.leilaoonline.net/lote/detalhe/70491", "111")</f>
      </c>
      <c r="B28" s="4" t="s">
        <f>=HYPERLINK("https://www.leilaoonline.net/lote/detalhe/70491", " Gerador a Diesel, capacidade: 8 KVA, 1800 RPM, Saída: 127V/230V e 230V trifásico")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=HYPERLINK("https://www.leilaoonline.net/lote/detalhe/70488", "112")</f>
      </c>
      <c r="B29" s="4" t="s">
        <f>=HYPERLINK("https://www.leilaoonline.net/lote/detalhe/70488", " Portas de alumínio, 02 unidades, 2,95m de altura com 1,90m de largura")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=HYPERLINK("https://www.leilaoonline.net/lote/detalhe/70492", "113")</f>
      </c>
      <c r="B30" s="4" t="s">
        <f>=HYPERLINK("https://www.leilaoonline.net/lote/detalhe/70492", " Caixas de passagem para disjuntores e conectores de ferro e plástico, com lote de espelhos, aproximadamente 70 itens")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=HYPERLINK("https://www.leilaoonline.net/lote/detalhe/70493", "114")</f>
      </c>
      <c r="B31" s="4" t="s">
        <f>=HYPERLINK("https://www.leilaoonline.net/lote/detalhe/70493", " Luvas nitrica, Volk Brasil, Volknit malha, Tamnho G: 83 Pares - Tamanho M: 79 Pares")</f>
      </c>
      <c r="C31" s="4" t="inlineStr">
        <is>
          <t>Vendido</t>
        </is>
      </c>
      <c r="D31" s="4" t="inlineStr">
        <is>
          <t>2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=HYPERLINK("https://www.leilaoonline.net/lote/detalhe/70494", "115")</f>
      </c>
      <c r="B32" s="4" t="s">
        <f>=HYPERLINK("https://www.leilaoonline.net/lote/detalhe/70494", " Botas em PVC, a partir do N°40, Brancol e outras marcas, aproximadamente 93 pares")</f>
      </c>
      <c r="C32" s="4" t="inlineStr">
        <is>
          <t>Vendido</t>
        </is>
      </c>
      <c r="D32" s="4" t="inlineStr">
        <is>
          <t>1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=HYPERLINK("https://www.leilaoonline.net/lote/detalhe/70496", "116")</f>
      </c>
      <c r="B33" s="4" t="s">
        <f>=HYPERLINK("https://www.leilaoonline.net/lote/detalhe/70496", " 6 Exaustores: 1 exaustor coletor duplo com 1cv, 5 exaustores 0,5cv 220v")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=HYPERLINK("https://www.leilaoonline.net/lote/detalhe/70498", "117")</f>
      </c>
      <c r="B34" s="4" t="s">
        <f>=HYPERLINK("https://www.leilaoonline.net/lote/detalhe/70498", " Braço articulado para exaustão, 6 unidades")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=HYPERLINK("https://www.leilaoonline.net/lote/detalhe/70495", "118")</f>
      </c>
      <c r="B35" s="4" t="s">
        <f>=HYPERLINK("https://www.leilaoonline.net/lote/detalhe/70495", " Coifas de borracha, para cabeamento de portas de veículos, aproximadamente 500 unidades, lado esquerdo e direito")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=HYPERLINK("https://www.leilaoonline.net/lote/detalhe/70497", "119")</f>
      </c>
      <c r="B36" s="4" t="s">
        <f>=HYPERLINK("https://www.leilaoonline.net/lote/detalhe/70497", " Máquina de solda, Balmer Merkle, BR 425A")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=HYPERLINK("https://www.leilaoonline.net/lote/detalhe/70503", "120")</f>
      </c>
      <c r="B37" s="4" t="s">
        <f>=HYPERLINK("https://www.leilaoonline.net/lote/detalhe/70503", " Máquina de solda, Balmer, SR 425")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1.100,00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=HYPERLINK("https://www.leilaoonline.net/lote/detalhe/70499", "121")</f>
      </c>
      <c r="B38" s="4" t="s">
        <f>=HYPERLINK("https://www.leilaoonline.net/lote/detalhe/70499", " Máquina de solda, Kende, ZXE1-400, AC/DC")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=HYPERLINK("https://www.leilaoonline.net/lote/detalhe/70504", "122")</f>
      </c>
      <c r="B39" s="4" t="s">
        <f>=HYPERLINK("https://www.leilaoonline.net/lote/detalhe/70504", " Máquina de solda, Bambozzi, TRR2600s, 430A")</f>
      </c>
      <c r="C39" s="4" t="inlineStr">
        <is>
          <t>Venda condicional</t>
        </is>
      </c>
      <c r="D39" s="4" t="inlineStr">
        <is>
          <t>6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=HYPERLINK("https://www.leilaoonline.net/lote/detalhe/70502", "123")</f>
      </c>
      <c r="B40" s="4" t="s">
        <f>=HYPERLINK("https://www.leilaoonline.net/lote/detalhe/70502", " Máquina de solda, Esab super bantam 402DC, 400A")</f>
      </c>
      <c r="C40" s="4" t="inlineStr">
        <is>
          <t>Venda condicional</t>
        </is>
      </c>
      <c r="D40" s="4" t="inlineStr">
        <is>
          <t>9</t>
        </is>
      </c>
      <c r="E40" s="5" t="inlineStr">
        <is>
          <t>1.250,00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=HYPERLINK("https://www.leilaoonline.net/lote/detalhe/70501", "124")</f>
      </c>
      <c r="B41" s="4" t="s">
        <f>=HYPERLINK("https://www.leilaoonline.net/lote/detalhe/70501", " Máquina de solda, Bambozi Piccola 400T, 400A")</f>
      </c>
      <c r="C41" s="4" t="inlineStr">
        <is>
          <t>Venda condicional</t>
        </is>
      </c>
      <c r="D41" s="4" t="inlineStr">
        <is>
          <t>7</t>
        </is>
      </c>
      <c r="E41" s="5" t="inlineStr">
        <is>
          <t>1.300,00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=HYPERLINK("https://www.leilaoonline.net/lote/detalhe/70505", "125")</f>
      </c>
      <c r="B42" s="4" t="s">
        <f>=HYPERLINK("https://www.leilaoonline.net/lote/detalhe/70505", " Máquina de solda, Kende, TP330, 300A, sem uma roda")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=HYPERLINK("https://www.leilaoonline.net/lote/detalhe/70500", "126")</f>
      </c>
      <c r="B43" s="4" t="s">
        <f>=HYPERLINK("https://www.leilaoonline.net/lote/detalhe/70500", " Pulverizadores de inox, 50 bicos cada, 1800mm comprimento, acionamento pneumático, 2 unidades")</f>
      </c>
      <c r="C43" s="4" t="inlineStr">
        <is>
          <t>Venda condicional</t>
        </is>
      </c>
      <c r="D43" s="4" t="inlineStr">
        <is>
          <t>3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=HYPERLINK("https://www.leilaoonline.net/lote/detalhe/70506", "127")</f>
      </c>
      <c r="B44" s="4" t="s">
        <f>=HYPERLINK("https://www.leilaoonline.net/lote/detalhe/70506", " Valvulas de PVC, Amanco, 5/8, aproximadamente 450 unidades")</f>
      </c>
      <c r="C44" s="4" t="inlineStr">
        <is>
          <t>Vendido</t>
        </is>
      </c>
      <c r="D44" s="4" t="inlineStr">
        <is>
          <t>1</t>
        </is>
      </c>
      <c r="E44" s="5" t="inlineStr">
        <is>
          <t>325,00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=HYPERLINK("https://www.leilaoonline.net/lote/detalhe/70510", "128")</f>
      </c>
      <c r="B45" s="4" t="s">
        <f>=HYPERLINK("https://www.leilaoonline.net/lote/detalhe/70510", " Pantógrafo copiador, podendo faltar peças")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=HYPERLINK("https://www.leilaoonline.net/lote/detalhe/70509", "129")</f>
      </c>
      <c r="B46" s="4" t="s">
        <f>=HYPERLINK("https://www.leilaoonline.net/lote/detalhe/70509", " Grampos, diversos tamanhos e modelos, industriais e escritório, aproximadamente 64kg")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=HYPERLINK("https://www.leilaoonline.net/lote/detalhe/70508", "130")</f>
      </c>
      <c r="B47" s="4" t="s">
        <f>=HYPERLINK("https://www.leilaoonline.net/lote/detalhe/70508", " Cintos de segurança, paraquedista com talabarte, acessórios com trava de segurança, aproximadamente 28 unidades")</f>
      </c>
      <c r="C47" s="4" t="inlineStr">
        <is>
          <t>Vendido</t>
        </is>
      </c>
      <c r="D47" s="4" t="inlineStr">
        <is>
          <t>1</t>
        </is>
      </c>
      <c r="E47" s="5" t="inlineStr">
        <is>
          <t>650,00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=HYPERLINK("https://www.leilaoonline.net/lote/detalhe/70511", "131")</f>
      </c>
      <c r="B48" s="4" t="s">
        <f>=HYPERLINK("https://www.leilaoonline.net/lote/detalhe/70511", " Descascador de legumes, Metvisa, modelo DBCA10, bivolt, diâmetro interno: 420mm, altura: 700mm")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=HYPERLINK("https://www.leilaoonline.net/lote/detalhe/70512", "133")</f>
      </c>
      <c r="B49" s="4" t="s">
        <f>=HYPERLINK("https://www.leilaoonline.net/lote/detalhe/70512", " Bomba centrífuga para água, motor de fusca 1500, podendo faltar peças")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=HYPERLINK("https://www.leilaoonline.net/lote/detalhe/70513", "134")</f>
      </c>
      <c r="B50" s="4" t="s">
        <f>=HYPERLINK("https://www.leilaoonline.net/lote/detalhe/70513", " Bomba de transferência de combustível, acompanha mangueira e conexões, podendo faltar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=HYPERLINK("https://www.leilaoonline.net/lote/detalhe/70514", "135")</f>
      </c>
      <c r="B51" s="4" t="s">
        <f>=HYPERLINK("https://www.leilaoonline.net/lote/detalhe/70514", " Batedeira elétrica planetária, marca: Venâncio, modelo: VBP12, 6 velocidades, 220v")</f>
      </c>
      <c r="C51" s="4" t="inlineStr">
        <is>
          <t>Venda condicional</t>
        </is>
      </c>
      <c r="D51" s="4" t="inlineStr">
        <is>
          <t>5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=HYPERLINK("https://www.leilaoonline.net/lote/detalhe/70517", "136")</f>
      </c>
      <c r="B52" s="4" t="s">
        <f>=HYPERLINK("https://www.leilaoonline.net/lote/detalhe/70517", " Redutor de velocidade, Cestari, redução 1/16.9 (1:17), rotação 1750 rpm, P/ motor de 138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=HYPERLINK("https://www.leilaoonline.net/lote/detalhe/70516", "137")</f>
      </c>
      <c r="B53" s="4" t="s">
        <f>=HYPERLINK("https://www.leilaoonline.net/lote/detalhe/70516", " Sonda rotativa perfuradora de solo, marca: Sondeq, modelo: SS 41, capacidade de furo BQ, profundidade 300m, horas trabalho: 11824 horas")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67.500,00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=HYPERLINK("https://www.leilaoonline.net/lote/detalhe/70515", "138")</f>
      </c>
      <c r="B54" s="4" t="s">
        <f>=HYPERLINK("https://www.leilaoonline.net/lote/detalhe/70515", " Bombas centrífugas, marca: Flowserve, tamanho 4 x 3 x 10, Diâmetro rotor 8.80")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=HYPERLINK("https://www.leilaoonline.net/lote/detalhe/70518", "139")</f>
      </c>
      <c r="B55" s="4" t="s">
        <f>=HYPERLINK("https://www.leilaoonline.net/lote/detalhe/70518", " Calandra para papelão, largura do rolo 1130mm, 2 rolos, sem acionamento, sem motor, podendo faltar peças")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=HYPERLINK("https://www.leilaoonline.net/lote/detalhe/70519", "140")</f>
      </c>
      <c r="B56" s="4" t="s">
        <f>=HYPERLINK("https://www.leilaoonline.net/lote/detalhe/70519", " Coifa distribuidor de vapor, diâmetro: 750mm, largura: 2900mm, altura: 1700mm, composição de ferro, inox e alumínio, sem motor, sem exaustor")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=HYPERLINK("https://www.leilaoonline.net/lote/detalhe/70520", "141")</f>
      </c>
      <c r="B57" s="4" t="s">
        <f>=HYPERLINK("https://www.leilaoonline.net/lote/detalhe/70520", " Acumulador de tubetes para papel higiênico, largura útil: 2900mm, profundidade 2000mm, sem motor e parte elétrica")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=HYPERLINK("https://www.leilaoonline.net/lote/detalhe/70521", "142")</f>
      </c>
      <c r="B58" s="4" t="s">
        <f>=HYPERLINK("https://www.leilaoonline.net/lote/detalhe/70521", " Prensa hidráulica enfardadeira para papel, marca: Hidraumak, medida aproximada para os fardos: 700 x 800 x 700mm")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=HYPERLINK("https://www.leilaoonline.net/lote/detalhe/70522", "143")</f>
      </c>
      <c r="B59" s="4" t="s">
        <f>=HYPERLINK("https://www.leilaoonline.net/lote/detalhe/70522", " Clamps para empilhadeira hidráulica, altura: 700mm, abertura de pega: aproximadamente 1500mm")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=HYPERLINK("https://www.leilaoonline.net/lote/detalhe/70530", "144")</f>
      </c>
      <c r="B60" s="4" t="s">
        <f>=HYPERLINK("https://www.leilaoonline.net/lote/detalhe/70530", " Exaustor duplo, motor Weg 40cv, 1750rpm, largura do quadro: 1300 x 1300 x 1300mm, altura total: 1800mm")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=HYPERLINK("https://www.leilaoonline.net/lote/detalhe/70525", "145")</f>
      </c>
      <c r="B61" s="4" t="s">
        <f>=HYPERLINK("https://www.leilaoonline.net/lote/detalhe/70525", " Correia transportadora, 16” largura, 5/8” espessura, 45m comprimento, 5 lonas")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=HYPERLINK("https://www.leilaoonline.net/lote/detalhe/70524", "146")</f>
      </c>
      <c r="B62" s="4" t="s">
        <f>=HYPERLINK("https://www.leilaoonline.net/lote/detalhe/70524", " Rolamento auto compensador de rolo, SKF 23248 CCK/ W33, 240mm inteno, 440mm externo, 160mm altura, peso 105 kg,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=HYPERLINK("https://www.leilaoonline.net/lote/detalhe/70528", "147")</f>
      </c>
      <c r="B63" s="4" t="s">
        <f>=HYPERLINK("https://www.leilaoonline.net/lote/detalhe/70528", " Caldeira a óleo automática, marca: Termus, modelo: 100.40/3 C.TOB, pressão de trabalho 10 kgf/ cm2, pressão de prova 15 kgf/ cm2, ano 31/07/80")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=HYPERLINK("https://www.leilaoonline.net/lote/detalhe/70529", "148")</f>
      </c>
      <c r="B64" s="4" t="s">
        <f>=HYPERLINK("https://www.leilaoonline.net/lote/detalhe/70529", " Cilindro monolucido de chapa, medidas da face 1550mm, diâmetro 2500mm, peso aproximado 4,5 tons")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=HYPERLINK("https://www.leilaoonline.net/lote/detalhe/70526", "149")</f>
      </c>
      <c r="B65" s="4" t="s">
        <f>=HYPERLINK("https://www.leilaoonline.net/lote/detalhe/70526", " Depurador centrífugo de celulose, polia com 5 canais, interno inox, rotor 900mm comprimento, sem motor")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=HYPERLINK("https://www.leilaoonline.net/lote/detalhe/70527", "150")</f>
      </c>
      <c r="B66" s="4" t="s">
        <f>=HYPERLINK("https://www.leilaoonline.net/lote/detalhe/70527", " Prensa desaguadora, Acompanha 4 pistões, sem comando, capacidade 600 tons, faltando peças")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32.500,00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=HYPERLINK("https://www.leilaoonline.net/lote/detalhe/70523", "151")</f>
      </c>
      <c r="B67" s="4" t="s">
        <f>=HYPERLINK("https://www.leilaoonline.net/lote/detalhe/70523", " Acumulador de LOG, para 98 unidades de LOGs, largura: 2800mm, altura: aproximado 8m, com motores e redutores, acompanha mesa")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=HYPERLINK("https://www.leilaoonline.net/lote/detalhe/70532", "153")</f>
      </c>
      <c r="B68" s="4" t="s">
        <f>=HYPERLINK("https://www.leilaoonline.net/lote/detalhe/70532", " Correias diversas, perfil A ; B ; C e outras, aproximadamente 160 unidades")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=HYPERLINK("https://www.leilaoonline.net/lote/detalhe/70533", "154")</f>
      </c>
      <c r="B69" s="4" t="s">
        <f>=HYPERLINK("https://www.leilaoonline.net/lote/detalhe/70533", " Peneiras Tamis de inox, comprimento 1720mm, largura: 998mm, peso aproximado de 400kg, 02 unidades")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=HYPERLINK("https://www.leilaoonline.net/lote/detalhe/70535", "155")</f>
      </c>
      <c r="B70" s="4" t="s">
        <f>=HYPERLINK("https://www.leilaoonline.net/lote/detalhe/70535", " Eletrodo OK 53.18, 2mm espessura, 300mm comprimento, marca: Esab, 600g por embalagem, aproximadamente 120kg, R$ 50,00kg (venda por kg)")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25,00</t>
        </is>
      </c>
      <c r="F70" s="4" t="inlineStr">
        <is>
          <t>2.50</t>
        </is>
      </c>
    </row>
    <row collapsed="false" customFormat="false" customHeight="false" hidden="false" ht="12.1" outlineLevel="0" r="71">
      <c r="A71" s="5" t="s">
        <f>=HYPERLINK("https://www.leilaoonline.net/lote/detalhe/70534", "156")</f>
      </c>
      <c r="B71" s="4" t="s">
        <f>=HYPERLINK("https://www.leilaoonline.net/lote/detalhe/70534", " Potes de acrílico, sem tampas, externo: 66mm, interno:  59mm, altura: 27mm, aproximadamente 400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=HYPERLINK("https://www.leilaoonline.net/lote/detalhe/70536", "157")</f>
      </c>
      <c r="B72" s="4" t="s">
        <f>=HYPERLINK("https://www.leilaoonline.net/lote/detalhe/70536", " Motor 100cv, Búfalo, 4 polos 1750rpm, trifásico 220/380, revisado")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=HYPERLINK("https://www.leilaoonline.net/lote/detalhe/70537", "158")</f>
      </c>
      <c r="B73" s="4" t="s">
        <f>=HYPERLINK("https://www.leilaoonline.net/lote/detalhe/70537", " Bomba contínua de pistão, com unidade hidráulica, equipamento revisado em pleno funcionamento, motor de 15CV")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=HYPERLINK("https://www.leilaoonline.net/lote/detalhe/70538", "159")</f>
      </c>
      <c r="B74" s="4" t="s">
        <f>=HYPERLINK("https://www.leilaoonline.net/lote/detalhe/70538", " Clips para estruturas metálicas, Erico Caddy, aproximadamente 800 unidades")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=HYPERLINK("https://www.leilaoonline.net/lote/detalhe/70539", "160")</f>
      </c>
      <c r="B75" s="4" t="s">
        <f>=HYPERLINK("https://www.leilaoonline.net/lote/detalhe/70539", " Lote de Peças Automotivas, 20 anéis de vedação, 23 pinos, 4 rolamentos de pressão, 3 buchas conversores de torque, 1 bucha de estator, jogo de tambor de embreagem (2), engrenagens (13), 1 resfriador de óleo de transmissão automática")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=HYPERLINK("https://www.leilaoonline.net/lote/detalhe/72545", "161")</f>
      </c>
      <c r="B76" s="4" t="s">
        <f>=HYPERLINK("https://www.leilaoonline.net/lote/detalhe/72545", " Bomba Submersa de recalque 4”, Trifásica 3500 rpm")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=HYPERLINK("https://www.leilaoonline.net/lote/detalhe/72553", "162")</f>
      </c>
      <c r="B77" s="4" t="s">
        <f>=HYPERLINK("https://www.leilaoonline.net/lote/detalhe/72553", " Bomba submersa p esgotado 4”, Trifásica 3500 rpm 380")</f>
      </c>
      <c r="C77" s="4" t="inlineStr">
        <is>
          <t>Vendido</t>
        </is>
      </c>
      <c r="D77" s="4" t="inlineStr">
        <is>
          <t>1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=HYPERLINK("https://www.leilaoonline.net/lote/detalhe/72554", "163")</f>
      </c>
      <c r="B78" s="4" t="s">
        <f>=HYPERLINK("https://www.leilaoonline.net/lote/detalhe/72554", " Reguladores de pressão de inox, 04 unidades, 430mm comprimento, 100mm largura, Indústria alimentícia")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=HYPERLINK("https://www.leilaoonline.net/lote/detalhe/72551", "164")</f>
      </c>
      <c r="B79" s="4" t="s">
        <f>=HYPERLINK("https://www.leilaoonline.net/lote/detalhe/72551", " Válvulas de caldeira, filtros reguladores, manômetros, válvulas pneumáticas, automação diversos")</f>
      </c>
      <c r="C79" s="4" t="inlineStr">
        <is>
          <t>Vendido</t>
        </is>
      </c>
      <c r="D79" s="4" t="inlineStr">
        <is>
          <t>1</t>
        </is>
      </c>
      <c r="E79" s="5" t="inlineStr">
        <is>
          <t>800,00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=HYPERLINK("https://www.leilaoonline.net/lote/detalhe/72552", "165")</f>
      </c>
      <c r="B80" s="4" t="s">
        <f>=HYPERLINK("https://www.leilaoonline.net/lote/detalhe/72552", " Interfaces SMART DRY, disjuntor motor AB, jogo de contatos e outros ítens, (19 itens)")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=HYPERLINK("https://www.leilaoonline.net/lote/detalhe/72543", "166")</f>
      </c>
      <c r="B81" s="4" t="s">
        <f>=HYPERLINK("https://www.leilaoonline.net/lote/detalhe/72543", " Disjuntor motor ALLEN-BRADLEY, 26 unidades disjuntores, chaves seccionadoras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=HYPERLINK("https://www.leilaoonline.net/lote/detalhe/72548", "167")</f>
      </c>
      <c r="B82" s="4" t="s">
        <f>=HYPERLINK("https://www.leilaoonline.net/lote/detalhe/72548", " Disjuntor motor ALLEN-BRADLEY, chaves seccionadoras ABB SACE S3, 28 unidades, material elétrico")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=HYPERLINK("https://www.leilaoonline.net/lote/detalhe/72546", "168")</f>
      </c>
      <c r="B83" s="4" t="s">
        <f>=HYPERLINK("https://www.leilaoonline.net/lote/detalhe/72546", " Caixa para mangueiras de incêndio de fibra, (92x30x100), suporte para extintores, 10 unidades")</f>
      </c>
      <c r="C83" s="4" t="inlineStr">
        <is>
          <t>Vendido</t>
        </is>
      </c>
      <c r="D83" s="4" t="inlineStr">
        <is>
          <t>1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=HYPERLINK("https://www.leilaoonline.net/lote/detalhe/72547", "169")</f>
      </c>
      <c r="B84" s="4" t="s">
        <f>=HYPERLINK("https://www.leilaoonline.net/lote/detalhe/72547", " Servomotor LENZE, 6,30 HP TIPO MCS 14H32")</f>
      </c>
      <c r="C84" s="4" t="inlineStr">
        <is>
          <t>Vendido</t>
        </is>
      </c>
      <c r="D84" s="4" t="inlineStr">
        <is>
          <t>2</t>
        </is>
      </c>
      <c r="E84" s="5" t="inlineStr">
        <is>
          <t>600,00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=HYPERLINK("https://www.leilaoonline.net/lote/detalhe/72550", "170")</f>
      </c>
      <c r="B85" s="4" t="s">
        <f>=HYPERLINK("https://www.leilaoonline.net/lote/detalhe/72550", " Servomotor PARKER AUTOMATION, VN 33 0,47, 03 disjuntores Motor AB")</f>
      </c>
      <c r="C85" s="4" t="inlineStr">
        <is>
          <t>Vendido</t>
        </is>
      </c>
      <c r="D85" s="4" t="inlineStr">
        <is>
          <t>2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=HYPERLINK("https://www.leilaoonline.net/lote/detalhe/72549", "171")</f>
      </c>
      <c r="B86" s="4" t="s">
        <f>=HYPERLINK("https://www.leilaoonline.net/lote/detalhe/72549", " Transformador monofásico WALTEC  220/380/440, 1500 VA, transformador monofásico WALTEC 1000 VA")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=HYPERLINK("https://www.leilaoonline.net/lote/detalhe/72544", "172")</f>
      </c>
      <c r="B87" s="4" t="s">
        <f>=HYPERLINK("https://www.leilaoonline.net/lote/detalhe/72544", " Fresas e brocas, lote contendo fresas, brocas, porta ferramentas, alargadores, serras circulares e outros. Aproximadamente 140 kg total, valor por kg")</f>
      </c>
      <c r="C87" s="4" t="inlineStr">
        <is>
          <t>Vendido</t>
        </is>
      </c>
      <c r="D87" s="4" t="inlineStr">
        <is>
          <t>4</t>
        </is>
      </c>
      <c r="E87" s="5" t="inlineStr">
        <is>
          <t>3.500,00</t>
        </is>
      </c>
      <c r="F87" s="4" t="inlineStr">
        <is>
          <t>2.50</t>
        </is>
      </c>
    </row>
    <row collapsed="false" customFormat="false" customHeight="false" hidden="false" ht="12.1" outlineLevel="0" r="88">
      <c r="A88" s="5" t="s">
        <f>=HYPERLINK("https://www.leilaoonline.net/lote/detalhe/72726", "173")</f>
      </c>
      <c r="B88" s="4" t="s">
        <f>=HYPERLINK("https://www.leilaoonline.net/lote/detalhe/72726", " 04 Varimot de 2cv trifásico, 01 motor de 2cv trifásico")</f>
      </c>
      <c r="C88" s="4" t="inlineStr">
        <is>
          <t>Vendido</t>
        </is>
      </c>
      <c r="D88" s="4" t="inlineStr">
        <is>
          <t>1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=HYPERLINK("https://www.leilaoonline.net/lote/detalhe/72727", "174")</f>
      </c>
      <c r="B89" s="4" t="s">
        <f>=HYPERLINK("https://www.leilaoonline.net/lote/detalhe/72727", " Flanges de inox 304, 500kg aproximado")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=HYPERLINK("https://www.leilaoonline.net/lote/detalhe/72725", "175")</f>
      </c>
      <c r="B90" s="4" t="s">
        <f>=HYPERLINK("https://www.leilaoonline.net/lote/detalhe/72725", " Flanges de aço carbono, diversas medidas, 50 unidades")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=HYPERLINK("https://www.leilaoonline.net/lote/detalhe/72731", "176")</f>
      </c>
      <c r="B91" s="4" t="s">
        <f>=HYPERLINK("https://www.leilaoonline.net/lote/detalhe/72731", " Flanges de aço carbono 10”, 02 unidades")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=HYPERLINK("https://www.leilaoonline.net/lote/detalhe/72732", "177")</f>
      </c>
      <c r="B92" s="4" t="s">
        <f>=HYPERLINK("https://www.leilaoonline.net/lote/detalhe/72732", " Flange aço carbono pescoço 18”, Flange cego Aco carbono 21” 01")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1.800,00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=HYPERLINK("https://www.leilaoonline.net/lote/detalhe/72728", "178")</f>
      </c>
      <c r="B93" s="4" t="s">
        <f>=HYPERLINK("https://www.leilaoonline.net/lote/detalhe/72728", " Cadinho de aço carbono, 500 litros aproximado")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=HYPERLINK("https://www.leilaoonline.net/lote/detalhe/72733", "179")</f>
      </c>
      <c r="B94" s="4" t="s">
        <f>=HYPERLINK("https://www.leilaoonline.net/lote/detalhe/72733", " Curvas (conexões) - aço carbono, raio longo schedule 40 de 6”, 22 unidades   02 Niples")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=HYPERLINK("https://www.leilaoonline.net/lote/detalhe/72735", "180")</f>
      </c>
      <c r="B95" s="4" t="s">
        <f>=HYPERLINK("https://www.leilaoonline.net/lote/detalhe/72735", " Cornetas EVAC BOSCH, 25W 14, sem uso, 04 unidades")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=HYPERLINK("https://www.leilaoonline.net/lote/detalhe/72729", "181")</f>
      </c>
      <c r="B96" s="4" t="s">
        <f>=HYPERLINK("https://www.leilaoonline.net/lote/detalhe/72729", " Buchas para rolamentos, GGL HM 3172, 04 unidades")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=HYPERLINK("https://www.leilaoonline.net/lote/detalhe/72734", "182")</f>
      </c>
      <c r="B97" s="4" t="s">
        <f>=HYPERLINK("https://www.leilaoonline.net/lote/detalhe/72734", " Trocador de calor IESA 2011, 7500kg peso aproximado, aço carbono,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=HYPERLINK("https://www.leilaoonline.net/lote/detalhe/72730", "183")</f>
      </c>
      <c r="B98" s="4" t="s">
        <f>=HYPERLINK("https://www.leilaoonline.net/lote/detalhe/72730", " Cabo aço flexível 1.1/4”, 195m")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=HYPERLINK("https://www.leilaoonline.net/lote/detalhe/72736", "184")</f>
      </c>
      <c r="B99" s="4" t="s">
        <f>=HYPERLINK("https://www.leilaoonline.net/lote/detalhe/72736", " Placas de isolamento DURABOARD medidas: 25,4 (1” 610x1220) 120 unid, 50,8 (2” 610x1220) 24 unid")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=HYPERLINK("https://www.leilaoonline.net/lote/detalhe/72753", "185")</f>
      </c>
      <c r="B100" s="4" t="s">
        <f>=HYPERLINK("https://www.leilaoonline.net/lote/detalhe/72753", " Fita asfáltica com feltro, largura 75mm, comprimento 20m rolo, 90 unidades")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650,00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=HYPERLINK("https://www.leilaoonline.net/lote/detalhe/72759", "186")</f>
      </c>
      <c r="B101" s="4" t="s">
        <f>=HYPERLINK("https://www.leilaoonline.net/lote/detalhe/72759", " Fita asfáltica com feltro, largura 100mm, comprimento 20m rolo, 50 unidades")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600,00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=HYPERLINK("https://www.leilaoonline.net/lote/detalhe/72755", "187")</f>
      </c>
      <c r="B102" s="4" t="s">
        <f>=HYPERLINK("https://www.leilaoonline.net/lote/detalhe/72755", " Fita asfáltica feltro, largura 50mm, comprimento 20m, 210 unidades")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900,00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=HYPERLINK("https://www.leilaoonline.net/lote/detalhe/72757", "188")</f>
      </c>
      <c r="B103" s="4" t="s">
        <f>=HYPERLINK("https://www.leilaoonline.net/lote/detalhe/72757", " Válvulas borboleta com acionamento pneumático, 02 válvulas borboleta 8” inox, 02 válvulas borboleta 10” inox, 01 válvula borboleta 8” ac, 01 válvulas 6”, e outros modelos 11 válvulas")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=HYPERLINK("https://www.leilaoonline.net/lote/detalhe/72752", "189")</f>
      </c>
      <c r="B104" s="4" t="s">
        <f>=HYPERLINK("https://www.leilaoonline.net/lote/detalhe/72752", " Placas de tornos, 4 castanhas, 280mm, intercambiáveis, 12 unidades")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=HYPERLINK("https://www.leilaoonline.net/lote/detalhe/72756", "190")</f>
      </c>
      <c r="B105" s="4" t="s">
        <f>=HYPERLINK("https://www.leilaoonline.net/lote/detalhe/72756", " Motor 10cv Schulz, 3000 rpm trifásico, Motor 1cv 900 rpm, trifásico 220/380")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=HYPERLINK("https://www.leilaoonline.net/lote/detalhe/72758", "191")</f>
      </c>
      <c r="B106" s="4" t="s">
        <f>=HYPERLINK("https://www.leilaoonline.net/lote/detalhe/72758", " Bomba hidráulica com acionamentos direcionais VICKERS, 04 unidades")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800,00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=HYPERLINK("https://www.leilaoonline.net/lote/detalhe/72754", "192")</f>
      </c>
      <c r="B107" s="4" t="s">
        <f>=HYPERLINK("https://www.leilaoonline.net/lote/detalhe/72754", " Motores 2cv, trifásico 220/380, 3500 rpm, com chave de acionamento")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=HYPERLINK("https://www.leilaoonline.net/lote/detalhe/72807", "200")</f>
      </c>
      <c r="B108" s="4" t="s">
        <f>=HYPERLINK("https://www.leilaoonline.net/lote/detalhe/72807", " Hilux branca 2001")</f>
      </c>
      <c r="C108" s="4" t="inlineStr">
        <is>
          <t>Não vendido</t>
        </is>
      </c>
      <c r="D108" s="4" t="inlineStr">
        <is>
          <t>86</t>
        </is>
      </c>
      <c r="E108" s="5" t="inlineStr">
        <is>
          <t>19.750,00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=HYPERLINK("https://www.leilaoonline.net/lote/detalhe/72801", "201")</f>
      </c>
      <c r="B109" s="4" t="s">
        <f>=HYPERLINK("https://www.leilaoonline.net/lote/detalhe/72801", " Hilux verde 1998")</f>
      </c>
      <c r="C109" s="4" t="inlineStr">
        <is>
          <t>Não vendido</t>
        </is>
      </c>
      <c r="D109" s="4" t="inlineStr">
        <is>
          <t>43</t>
        </is>
      </c>
      <c r="E109" s="5" t="inlineStr">
        <is>
          <t>11.300,00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=HYPERLINK("https://www.leilaoonline.net/lote/detalhe/72797", "203")</f>
      </c>
      <c r="B110" s="4" t="s">
        <f>=HYPERLINK("https://www.leilaoonline.net/lote/detalhe/72797", " Sucata vw guincho")</f>
      </c>
      <c r="C110" s="4" t="inlineStr">
        <is>
          <t>Não vendido</t>
        </is>
      </c>
      <c r="D110" s="4" t="inlineStr">
        <is>
          <t>16</t>
        </is>
      </c>
      <c r="E110" s="5" t="inlineStr">
        <is>
          <t>7.250,00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=HYPERLINK("https://www.leilaoonline.net/lote/detalhe/72799", "204")</f>
      </c>
      <c r="B111" s="4" t="s">
        <f>=HYPERLINK("https://www.leilaoonline.net/lote/detalhe/72799", " Empilhadeira linde AG H35")</f>
      </c>
      <c r="C111" s="4" t="inlineStr">
        <is>
          <t>Não vendido</t>
        </is>
      </c>
      <c r="D111" s="4" t="inlineStr">
        <is>
          <t>38</t>
        </is>
      </c>
      <c r="E111" s="5" t="inlineStr">
        <is>
          <t>10.550,00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=HYPERLINK("https://www.leilaoonline.net/lote/detalhe/72794", "205")</f>
      </c>
      <c r="B112" s="4" t="s">
        <f>=HYPERLINK("https://www.leilaoonline.net/lote/detalhe/72794", " Guindaste 1513 - 1983")</f>
      </c>
      <c r="C112" s="4" t="inlineStr">
        <is>
          <t>Não vendido</t>
        </is>
      </c>
      <c r="D112" s="4" t="inlineStr">
        <is>
          <t>63</t>
        </is>
      </c>
      <c r="E112" s="5" t="inlineStr">
        <is>
          <t>35.500,00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=HYPERLINK("https://www.leilaoonline.net/lote/detalhe/72792", "206")</f>
      </c>
      <c r="B113" s="4" t="s">
        <f>=HYPERLINK("https://www.leilaoonline.net/lote/detalhe/72792", " Mercedes Benz E500 2004")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=HYPERLINK("https://www.leilaoonline.net/lote/detalhe/72791", "207")</f>
      </c>
      <c r="B114" s="4" t="s">
        <f>=HYPERLINK("https://www.leilaoonline.net/lote/detalhe/72791", " Ford cargo 1722 Munck IMAP 20")</f>
      </c>
      <c r="C114" s="4" t="inlineStr">
        <is>
          <t>Vendido</t>
        </is>
      </c>
      <c r="D114" s="4" t="inlineStr">
        <is>
          <t>200</t>
        </is>
      </c>
      <c r="E114" s="5" t="inlineStr">
        <is>
          <t>123.750,00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=HYPERLINK("https://www.leilaoonline.net/lote/detalhe/72800", "208")</f>
      </c>
      <c r="B115" s="4" t="s">
        <f>=HYPERLINK("https://www.leilaoonline.net/lote/detalhe/72800", " Ônibus Mercedes Benz 812 1990")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=HYPERLINK("https://www.leilaoonline.net/lote/detalhe/72810", "209")</f>
      </c>
      <c r="B116" s="4" t="s">
        <f>=HYPERLINK("https://www.leilaoonline.net/lote/detalhe/72810", " Kia mohave prata 2008/09")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=HYPERLINK("https://www.leilaoonline.net/lote/detalhe/72808", "210")</f>
      </c>
      <c r="B117" s="4" t="s">
        <f>=HYPERLINK("https://www.leilaoonline.net/lote/detalhe/72808", " Volvo nl 12 400 1992 6x4")</f>
      </c>
      <c r="C117" s="4" t="inlineStr">
        <is>
          <t>Não vendido</t>
        </is>
      </c>
      <c r="D117" s="4" t="inlineStr">
        <is>
          <t>53</t>
        </is>
      </c>
      <c r="E117" s="5" t="inlineStr">
        <is>
          <t>33.250,00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=HYPERLINK("https://www.leilaoonline.net/lote/detalhe/72796", "211")</f>
      </c>
      <c r="B118" s="4" t="s">
        <f>=HYPERLINK("https://www.leilaoonline.net/lote/detalhe/72796", " Mercedes Benz 1218r - 2001")</f>
      </c>
      <c r="C118" s="4" t="inlineStr">
        <is>
          <t>Não vendido</t>
        </is>
      </c>
      <c r="D118" s="4" t="inlineStr">
        <is>
          <t>13</t>
        </is>
      </c>
      <c r="E118" s="5" t="inlineStr">
        <is>
          <t>14.000,00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=HYPERLINK("https://www.leilaoonline.net/lote/detalhe/72790", "212")</f>
      </c>
      <c r="B119" s="4" t="s">
        <f>=HYPERLINK("https://www.leilaoonline.net/lote/detalhe/72790", " Mercedes Benz 1113 - 1973")</f>
      </c>
      <c r="C119" s="4" t="inlineStr">
        <is>
          <t>Não vendido</t>
        </is>
      </c>
      <c r="D119" s="4" t="inlineStr">
        <is>
          <t>4</t>
        </is>
      </c>
      <c r="E119" s="5" t="inlineStr">
        <is>
          <t>12.750,00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=HYPERLINK("https://www.leilaoonline.net/lote/detalhe/72798", "213")</f>
      </c>
      <c r="B120" s="4" t="s">
        <f>=HYPERLINK("https://www.leilaoonline.net/lote/detalhe/72798", " Mercedes Benz 1418 - 1994 (Somente caminhão)")</f>
      </c>
      <c r="C120" s="4" t="inlineStr">
        <is>
          <t>Não vendido</t>
        </is>
      </c>
      <c r="D120" s="4" t="inlineStr">
        <is>
          <t>65</t>
        </is>
      </c>
      <c r="E120" s="5" t="inlineStr">
        <is>
          <t>22.000,00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=HYPERLINK("https://www.leilaoonline.net/lote/detalhe/72788", "214")</f>
      </c>
      <c r="B121" s="4" t="s">
        <f>=HYPERLINK("https://www.leilaoonline.net/lote/detalhe/72788", " Iveco 2004 - sucata")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10.000,00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=HYPERLINK("https://www.leilaoonline.net/lote/detalhe/72804", "215")</f>
      </c>
      <c r="B122" s="4" t="s">
        <f>=HYPERLINK("https://www.leilaoonline.net/lote/detalhe/72804", " Empilhadeira Toyota 10t, motor mercedes")</f>
      </c>
      <c r="C122" s="4" t="inlineStr">
        <is>
          <t>Não vendido</t>
        </is>
      </c>
      <c r="D122" s="4" t="inlineStr">
        <is>
          <t>68</t>
        </is>
      </c>
      <c r="E122" s="5" t="inlineStr">
        <is>
          <t>30.750,00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=HYPERLINK("https://www.leilaoonline.net/lote/detalhe/72809", "216")</f>
      </c>
      <c r="B123" s="4" t="s">
        <f>=HYPERLINK("https://www.leilaoonline.net/lote/detalhe/72809", " Sucata de massey Ferguson (pula pula)")</f>
      </c>
      <c r="C123" s="4" t="inlineStr">
        <is>
          <t>Vendido</t>
        </is>
      </c>
      <c r="D123" s="4" t="inlineStr">
        <is>
          <t>48</t>
        </is>
      </c>
      <c r="E123" s="5" t="inlineStr">
        <is>
          <t>7.700,00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=HYPERLINK("https://www.leilaoonline.net/lote/detalhe/72795", "217")</f>
      </c>
      <c r="B124" s="4" t="s">
        <f>=HYPERLINK("https://www.leilaoonline.net/lote/detalhe/72795", " Sucata e trator valtra")</f>
      </c>
      <c r="C124" s="4" t="inlineStr">
        <is>
          <t>Vendido</t>
        </is>
      </c>
      <c r="D124" s="4" t="inlineStr">
        <is>
          <t>93</t>
        </is>
      </c>
      <c r="E124" s="5" t="inlineStr">
        <is>
          <t>12.200,00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=HYPERLINK("https://www.leilaoonline.net/lote/detalhe/72787", "218")</f>
      </c>
      <c r="B125" s="4" t="s">
        <f>=HYPERLINK("https://www.leilaoonline.net/lote/detalhe/72787", " Ford f-14000 pipa")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5.150,00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=HYPERLINK("https://www.leilaoonline.net/lote/detalhe/72802", "219")</f>
      </c>
      <c r="B126" s="4" t="s">
        <f>=HYPERLINK("https://www.leilaoonline.net/lote/detalhe/72802", " Guindaste tadano (Somente guindaste)")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=HYPERLINK("https://www.leilaoonline.net/lote/detalhe/72805", "220")</f>
      </c>
      <c r="B127" s="4" t="s">
        <f>=HYPERLINK("https://www.leilaoonline.net/lote/detalhe/72805", " Volvo n-10 340 xht 6x4")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=HYPERLINK("https://www.leilaoonline.net/lote/detalhe/72793", "221")</f>
      </c>
      <c r="B128" s="4" t="s">
        <f>=HYPERLINK("https://www.leilaoonline.net/lote/detalhe/72793", " Mercedes Benz 1513 fossa")</f>
      </c>
      <c r="C128" s="4" t="inlineStr">
        <is>
          <t>Não vendido</t>
        </is>
      </c>
      <c r="D128" s="4" t="inlineStr">
        <is>
          <t>26</t>
        </is>
      </c>
      <c r="E128" s="5" t="inlineStr">
        <is>
          <t>18.250,00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=HYPERLINK("https://www.leilaoonline.net/lote/detalhe/72806", "222")</f>
      </c>
      <c r="B129" s="4" t="s">
        <f>=HYPERLINK("https://www.leilaoonline.net/lote/detalhe/72806", " Mercedes Benz 1614")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=HYPERLINK("https://www.leilaoonline.net/lote/detalhe/72803", "223")</f>
      </c>
      <c r="B130" s="4" t="s">
        <f>=HYPERLINK("https://www.leilaoonline.net/lote/detalhe/72803", " Empilhadeira Mitsubishi 30")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8.150,00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=HYPERLINK("https://www.leilaoonline.net/lote/detalhe/72789", "224")</f>
      </c>
      <c r="B131" s="4" t="s">
        <f>=HYPERLINK("https://www.leilaoonline.net/lote/detalhe/72789", " Mercedes Benz 1113 limpa fossa ")</f>
      </c>
      <c r="C131" s="4" t="inlineStr">
        <is>
          <t>Não vendido</t>
        </is>
      </c>
      <c r="D131" s="4" t="inlineStr">
        <is>
          <t>45</t>
        </is>
      </c>
      <c r="E131" s="5" t="inlineStr">
        <is>
          <t>14.650,00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=HYPERLINK("https://www.leilaoonline.net/lote/detalhe/72786", "225")</f>
      </c>
      <c r="B132" s="4" t="s">
        <f>=HYPERLINK("https://www.leilaoonline.net/lote/detalhe/72786", " Mercedes Benz 1313 combinado")</f>
      </c>
      <c r="C132" s="4" t="inlineStr">
        <is>
          <t>Não vendido</t>
        </is>
      </c>
      <c r="D132" s="4" t="inlineStr">
        <is>
          <t>9</t>
        </is>
      </c>
      <c r="E132" s="5" t="inlineStr">
        <is>
          <t>14.000,00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=HYPERLINK("https://www.leilaoonline.net/lote/detalhe/73424", "300")</f>
      </c>
      <c r="B133" s="4" t="s">
        <f>=HYPERLINK("https://www.leilaoonline.net/lote/detalhe/73424", "Trator Valtra BH180")</f>
      </c>
      <c r="C133" s="4" t="inlineStr">
        <is>
          <t>Vendido</t>
        </is>
      </c>
      <c r="D133" s="4" t="inlineStr">
        <is>
          <t>110</t>
        </is>
      </c>
      <c r="E133" s="5" t="inlineStr">
        <is>
          <t>77.250,00</t>
        </is>
      </c>
      <c r="F1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2026-05-16T01:03:17.00Z</dcterms:created>
  <dc:creator>Tellks Tecnologia</dc:creator>
  <cp:revision>0</cp:revision>
</cp:coreProperties>
</file>