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2020 • BMW 320 • Etios • Mini Cooper S • Lexus • Honda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=HYPERLINK("https://www.leilaoonline.net/lote/detalhe/72472", "011")</f>
      </c>
      <c r="B11" s="4" t="s">
        <f>=HYPERLINK("https://www.leilaoonline.net/lote/detalhe/72472", "FIAT; FIORINO 1.0; 1994/1994; BRANCA;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5.200,00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=HYPERLINK("https://www.leilaoonline.net/lote/detalhe/72724", "110")</f>
      </c>
      <c r="B12" s="4" t="s">
        <f>=HYPERLINK("https://www.leilaoonline.net/lote/detalhe/72724", "VW; PARATI 16V; 1998/1999; VERMELHA; GASOLINA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=HYPERLINK("https://www.leilaoonline.net/lote/detalhe/72498", "201")</f>
      </c>
      <c r="B13" s="4" t="s">
        <f>=HYPERLINK("https://www.leilaoonline.net/lote/detalhe/72498", "veja o vídeo!! HONDA; HRV EXL CVT; 2019/2020; PRATA; ALCO./GASOL.; APROX. 7.500KM; IPVA 2021 PAGO - FUNCIONANDO")</f>
      </c>
      <c r="C13" s="4" t="inlineStr">
        <is>
          <t>Vendido</t>
        </is>
      </c>
      <c r="D13" s="4" t="inlineStr">
        <is>
          <t>47</t>
        </is>
      </c>
      <c r="E13" s="5" t="inlineStr">
        <is>
          <t>82.850,00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=HYPERLINK("https://www.leilaoonline.net/lote/detalhe/72496", "202")</f>
      </c>
      <c r="B14" s="4" t="s">
        <f>=HYPERLINK("https://www.leilaoonline.net/lote/detalhe/72496", "I/BMW; 320I 3B11; 2013/2014; BRANCA; GASOLINA - FUNCIONANDO")</f>
      </c>
      <c r="C14" s="4" t="inlineStr">
        <is>
          <t>Vendido</t>
        </is>
      </c>
      <c r="D14" s="4" t="inlineStr">
        <is>
          <t>47</t>
        </is>
      </c>
      <c r="E14" s="5" t="inlineStr">
        <is>
          <t>54.350,00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=HYPERLINK("https://www.leilaoonline.net/lote/detalhe/72473", "203")</f>
      </c>
      <c r="B15" s="4" t="s">
        <f>=HYPERLINK("https://www.leilaoonline.net/lote/detalhe/72473", "veja o vídeo!! I/HYUNDAI; SONATA GLS; 2011/2012; PRATA; GASOLINA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34.550,00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=HYPERLINK("https://www.leilaoonline.net/lote/detalhe/72470", "204")</f>
      </c>
      <c r="B16" s="4" t="s">
        <f>=HYPERLINK("https://www.leilaoonline.net/lote/detalhe/72470", "I/MMC; ASX 2.0; 2011/2012; BRANCA; GASOLINA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37.200,00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=HYPERLINK("https://www.leilaoonline.net/lote/detalhe/72471", "205")</f>
      </c>
      <c r="B17" s="4" t="s">
        <f>=HYPERLINK("https://www.leilaoonline.net/lote/detalhe/72471", "veja o vídeo!! I/MINI; COOPER S; 2009/2010; VERMELHA; GASOLINA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36.100,00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=HYPERLINK("https://www.leilaoonline.net/lote/detalhe/72497", "206")</f>
      </c>
      <c r="B18" s="4" t="s">
        <f>=HYPERLINK("https://www.leilaoonline.net/lote/detalhe/72497", "veja o vídeo!! HYUNDAI; CRETA 20A PRESTI; 2017/2017; PRETA; ALCO./GASOL. - FUNCIONANDO")</f>
      </c>
      <c r="C18" s="4" t="inlineStr">
        <is>
          <t>Vendido</t>
        </is>
      </c>
      <c r="D18" s="4" t="inlineStr">
        <is>
          <t>38</t>
        </is>
      </c>
      <c r="E18" s="5" t="inlineStr">
        <is>
          <t>63.700,00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=HYPERLINK("https://www.leilaoonline.net/lote/detalhe/72474", "207")</f>
      </c>
      <c r="B19" s="4" t="s">
        <f>=HYPERLINK("https://www.leilaoonline.net/lote/detalhe/72474", "I/VW; JETTA VARIANT; 2009/2009; PRATA; GASOLINA - FUNCIONANDO")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=HYPERLINK("https://www.leilaoonline.net/lote/detalhe/72694", "208")</f>
      </c>
      <c r="B20" s="4" t="s">
        <f>=HYPERLINK("https://www.leilaoonline.net/lote/detalhe/72694", "veja o vídeo!! I/TOYOTA; HILUX CDSRXA4FD; 2016/2016; PRATA; DIESEL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=HYPERLINK("https://www.leilaoonline.net/lote/detalhe/72704", "209")</f>
      </c>
      <c r="B21" s="4" t="s">
        <f>=HYPERLINK("https://www.leilaoonline.net/lote/detalhe/72704", "FIAT/TORO; FREEDOM AT9 D; 2018/2019; BRANCA; DIESEL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84.000,00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=HYPERLINK("https://www.leilaoonline.net/lote/detalhe/72499", "210")</f>
      </c>
      <c r="B22" s="4" t="s">
        <f>=HYPERLINK("https://www.leilaoonline.net/lote/detalhe/72499", "veja o vídeo!! I/HYUNDAI; AZERA 3.0 V6; 2012/2013; PRATA; GASOLINA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38.950,00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=HYPERLINK("https://www.leilaoonline.net/lote/detalhe/72475", "211")</f>
      </c>
      <c r="B23" s="4" t="s">
        <f>=HYPERLINK("https://www.leilaoonline.net/lote/detalhe/72475", "veja o vídeo!! I/FORD; RANGER XL 13P; 2011/2012; PRATA; DIESEL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35.650,00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=HYPERLINK("https://www.leilaoonline.net/lote/detalhe/72716", "212")</f>
      </c>
      <c r="B24" s="4" t="s">
        <f>=HYPERLINK("https://www.leilaoonline.net/lote/detalhe/72716", "veja o vídeo!! HONDA; FIT EX 1.5 16V I-VTEC; 2015/2016; PRETA; ALCO./GASOL. - FUNCIONANDO")</f>
      </c>
      <c r="C24" s="4" t="inlineStr">
        <is>
          <t>Vendido</t>
        </is>
      </c>
      <c r="D24" s="4" t="inlineStr">
        <is>
          <t>15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=HYPERLINK("https://www.leilaoonline.net/lote/detalhe/72481", "213")</f>
      </c>
      <c r="B25" s="4" t="s">
        <f>=HYPERLINK("https://www.leilaoonline.net/lote/detalhe/72481", "veja o vídeo!! I; LEXUS LS 400 V8; 1998/1998; PRETO;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19.150,00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=HYPERLINK("https://www.leilaoonline.net/lote/detalhe/72480", "214")</f>
      </c>
      <c r="B26" s="4" t="s">
        <f>=HYPERLINK("https://www.leilaoonline.net/lote/detalhe/72480", "veja o vídeo!! I/GM; CAPTIVA SPORT AWD; 2009/2010;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=HYPERLINK("https://www.leilaoonline.net/lote/detalhe/72503", "215")</f>
      </c>
      <c r="B27" s="4" t="s">
        <f>=HYPERLINK("https://www.leilaoonline.net/lote/detalhe/72503", "veja o vídeo!! CHEVROLET; COBALT 1.8 LTZ; 2016/2016; BRANCA; ALCO./GASOL. - FUNCIONANDO")</f>
      </c>
      <c r="C27" s="4" t="inlineStr">
        <is>
          <t>Vendido</t>
        </is>
      </c>
      <c r="D27" s="4" t="inlineStr">
        <is>
          <t>29</t>
        </is>
      </c>
      <c r="E27" s="5" t="inlineStr">
        <is>
          <t>33.000,00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=HYPERLINK("https://www.leilaoonline.net/lote/detalhe/72504", "216")</f>
      </c>
      <c r="B28" s="4" t="s">
        <f>=HYPERLINK("https://www.leilaoonline.net/lote/detalhe/72504", "veja o vídeo!! FIAT; ARGO DRIVE 1.0; 2018/2018; PRATA; ALCO./GASOL.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=HYPERLINK("https://www.leilaoonline.net/lote/detalhe/72710", "217")</f>
      </c>
      <c r="B29" s="4" t="s">
        <f>=HYPERLINK("https://www.leilaoonline.net/lote/detalhe/72710", "veja o vídeo!! CHEV/PRISMA 10MT JOYE; 2016/2017; PRATA; GAS./ALCO./GN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=HYPERLINK("https://www.leilaoonline.net/lote/detalhe/72479", "219")</f>
      </c>
      <c r="B30" s="4" t="s">
        <f>=HYPERLINK("https://www.leilaoonline.net/lote/detalhe/72479", "HONDA; FIT LX; 2006/2007; PRATA; GASOLINA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15.900,00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=HYPERLINK("https://www.leilaoonline.net/lote/detalhe/72502", "221")</f>
      </c>
      <c r="B31" s="4" t="s">
        <f>=HYPERLINK("https://www.leilaoonline.net/lote/detalhe/72502", "VW; SPACEFOX TREND GII; 2014/2014; PRATA; ALCO./GASOL.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=HYPERLINK("https://www.leilaoonline.net/lote/detalhe/72477", "222")</f>
      </c>
      <c r="B32" s="4" t="s">
        <f>=HYPERLINK("https://www.leilaoonline.net/lote/detalhe/72477", " VW GOL 1.0 GIV 2011/2011 PRATA ALCO./GASOL. FROTA 169")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8.300,00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=HYPERLINK("https://www.leilaoonline.net/lote/detalhe/72478", "223")</f>
      </c>
      <c r="B33" s="4" t="s">
        <f>=HYPERLINK("https://www.leilaoonline.net/lote/detalhe/72478", "veja o vídeo!! RENAULT; SANDERO SW1616VA; 2013/2014; PRATA; ALCO./GASOL. - FUNCIONANDO - IPVA 2020 PAGO")</f>
      </c>
      <c r="C33" s="4" t="inlineStr">
        <is>
          <t>Não vendido</t>
        </is>
      </c>
      <c r="D33" s="4" t="inlineStr">
        <is>
          <t>63</t>
        </is>
      </c>
      <c r="E33" s="5" t="inlineStr">
        <is>
          <t>21.500,00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=HYPERLINK("https://www.leilaoonline.net/lote/detalhe/72501", "224")</f>
      </c>
      <c r="B34" s="4" t="s">
        <f>=HYPERLINK("https://www.leilaoonline.net/lote/detalhe/72501", "I/CHEV; SONIC LTZ HB MT; 2012/2013; PRETA;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=HYPERLINK("https://www.leilaoonline.net/lote/detalhe/72483", "228")</f>
      </c>
      <c r="B35" s="4" t="s">
        <f>=HYPERLINK("https://www.leilaoonline.net/lote/detalhe/72483", "GM; S10 2.2 RONTAN AMB; 2000/2000; BRANCA; GASOLINA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8.700,00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=HYPERLINK("https://www.leilaoonline.net/lote/detalhe/72482", "229")</f>
      </c>
      <c r="B36" s="4" t="s">
        <f>=HYPERLINK("https://www.leilaoonline.net/lote/detalhe/72482", "FORD; WILLIAM COURIER AMB; 2008/2009; BRANCA; ALCO./GASOL.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9.900,00</t>
        </is>
      </c>
      <c r="F36" s="4" t="inlineStr">
        <is>
          <t>1150.00</t>
        </is>
      </c>
    </row>
    <row collapsed="false" customFormat="false" customHeight="false" hidden="false" ht="12.1" outlineLevel="0" r="37">
      <c r="A37" s="5" t="s">
        <f>=HYPERLINK("https://www.leilaoonline.net/lote/detalhe/72476", "230")</f>
      </c>
      <c r="B37" s="4" t="s">
        <f>=HYPERLINK("https://www.leilaoonline.net/lote/detalhe/72476", "FIAT; IDEA ADVENTURE 1.8; 2016/2016; PRATA; ALCO./GASOL.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=HYPERLINK("https://www.leilaoonline.net/lote/detalhe/72484", "231")</f>
      </c>
      <c r="B38" s="4" t="s">
        <f>=HYPERLINK("https://www.leilaoonline.net/lote/detalhe/72484", "VW; FOX 1.0 GII; 2011/2011; CINZA;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=HYPERLINK("https://www.leilaoonline.net/lote/detalhe/72506", "233")</f>
      </c>
      <c r="B39" s="4" t="s">
        <f>=HYPERLINK("https://www.leilaoonline.net/lote/detalhe/72506", "veja o vídeo!! TOYOTA; ETIOS HB XS 15 AT; 2016/2017; PRATA;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30.950,00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=HYPERLINK("https://www.leilaoonline.net/lote/detalhe/72509", "234")</f>
      </c>
      <c r="B40" s="4" t="s">
        <f>=HYPERLINK("https://www.leilaoonline.net/lote/detalhe/72509", "DAFRA; CITYCOM 300I; 2015/2016; PRETA;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7.250,00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=HYPERLINK("https://www.leilaoonline.net/lote/detalhe/72510", "236")</f>
      </c>
      <c r="B41" s="4" t="s">
        <f>=HYPERLINK("https://www.leilaoonline.net/lote/detalhe/72510", "YAMAHA; DT 200; 1994/1994; BRANCA; GASOLINA - FUNCIONANDO")</f>
      </c>
      <c r="C41" s="4" t="inlineStr">
        <is>
          <t>Não vendido</t>
        </is>
      </c>
      <c r="D41" s="4" t="inlineStr">
        <is>
          <t>42</t>
        </is>
      </c>
      <c r="E41" s="5" t="inlineStr">
        <is>
          <t>7.150,00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=HYPERLINK("https://www.leilaoonline.net/lote/detalhe/72517", "237")</f>
      </c>
      <c r="B42" s="4" t="s">
        <f>=HYPERLINK("https://www.leilaoonline.net/lote/detalhe/72517", "veja o vídeo!! COFAVE/APRILIA; PEGASO650; 2001/2002; PRATA; GASOLINA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=HYPERLINK("https://www.leilaoonline.net/lote/detalhe/72665", "250")</f>
      </c>
      <c r="B43" s="4" t="s">
        <f>=HYPERLINK("https://www.leilaoonline.net/lote/detalhe/72665", "veja o vídeo!! GM/BLAZER ADVANTAGE; 2008/2009; BRANCA; ALCO./GASOL. - FUNCIONANDO")</f>
      </c>
      <c r="C43" s="4" t="inlineStr">
        <is>
          <t>Vendido</t>
        </is>
      </c>
      <c r="D43" s="4" t="inlineStr">
        <is>
          <t>53</t>
        </is>
      </c>
      <c r="E43" s="5" t="inlineStr">
        <is>
          <t>20.150,00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=HYPERLINK("https://www.leilaoonline.net/lote/detalhe/72518", "251")</f>
      </c>
      <c r="B44" s="4" t="s">
        <f>=HYPERLINK("https://www.leilaoonline.net/lote/detalhe/72518", "FIAT/ WEEKEND ADVENTURE; 2014/2015; PRATA; ALCO./GASOL. FROTA 190 - FUNCIONANDO")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23.750,00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=HYPERLINK("https://www.leilaoonline.net/lote/detalhe/72485", "252")</f>
      </c>
      <c r="B45" s="4" t="s">
        <f>=HYPERLINK("https://www.leilaoonline.net/lote/detalhe/72485", "FIAT/ WEEKEND ADVENTURE; 2014/2015; PRATA; ALCO./GASOL. - FUNCIONANDO")</f>
      </c>
      <c r="C45" s="4" t="inlineStr">
        <is>
          <t>Vendido</t>
        </is>
      </c>
      <c r="D45" s="4" t="inlineStr">
        <is>
          <t>59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=HYPERLINK("https://www.leilaoonline.net/lote/detalhe/72487", "253")</f>
      </c>
      <c r="B46" s="4" t="s">
        <f>=HYPERLINK("https://www.leilaoonline.net/lote/detalhe/72487", "RENAULT; DUSTER 20D 4X2; 2014/2015; PRATA; ALCO./GASOL. - FROTA 240")</f>
      </c>
      <c r="C46" s="4" t="inlineStr">
        <is>
          <t>Vendido</t>
        </is>
      </c>
      <c r="D46" s="4" t="inlineStr">
        <is>
          <t>78</t>
        </is>
      </c>
      <c r="E46" s="5" t="inlineStr">
        <is>
          <t>28.250,00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=HYPERLINK("https://www.leilaoonline.net/lote/detalhe/72486", "254")</f>
      </c>
      <c r="B47" s="4" t="s">
        <f>=HYPERLINK("https://www.leilaoonline.net/lote/detalhe/72486", "FIAT; DOBLO RONTAN AMB2; 2012/2012; BRANCA; ALCO./GASOL. - FUNCIONANDO")</f>
      </c>
      <c r="C47" s="4" t="inlineStr">
        <is>
          <t>Não vendido</t>
        </is>
      </c>
      <c r="D47" s="4" t="inlineStr">
        <is>
          <t>75</t>
        </is>
      </c>
      <c r="E47" s="5" t="inlineStr">
        <is>
          <t>17.900,00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=HYPERLINK("https://www.leilaoonline.net/lote/detalhe/72489", "259")</f>
      </c>
      <c r="B48" s="4" t="s">
        <f>=HYPERLINK("https://www.leilaoonline.net/lote/detalhe/72489", "I/VW; PASSAT VAR 2.0T FSI; 2008/2009; PRETA; GASOLINA; POSSUI 86.000KM-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19.700,00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=HYPERLINK("https://www.leilaoonline.net/lote/detalhe/72488", "260")</f>
      </c>
      <c r="B49" s="4" t="s">
        <f>=HYPERLINK("https://www.leilaoonline.net/lote/detalhe/72488", "I BMW; X5 4.8 FE81; 2007/2007; PRETA; GASOLINA; 7 LUGARES - FUNCIONANDO; IPVA 2020 PAGO")</f>
      </c>
      <c r="C49" s="4" t="inlineStr">
        <is>
          <t>Não vendido</t>
        </is>
      </c>
      <c r="D49" s="4" t="inlineStr">
        <is>
          <t>29</t>
        </is>
      </c>
      <c r="E49" s="5" t="inlineStr">
        <is>
          <t>32.900,00</t>
        </is>
      </c>
      <c r="F49" s="4" t="inlineStr">
        <is>
          <t>1550.00</t>
        </is>
      </c>
    </row>
    <row collapsed="false" customFormat="false" customHeight="false" hidden="false" ht="12.1" outlineLevel="0" r="50">
      <c r="A50" s="5" t="s">
        <f>=HYPERLINK("https://www.leilaoonline.net/lote/detalhe/72490", "262")</f>
      </c>
      <c r="B50" s="4" t="s">
        <f>=HYPERLINK("https://www.leilaoonline.net/lote/detalhe/72490", "RENAULT; DUSTER 20D 4X2; 2014/2015; PRATA; ALCO./GASOL.- FROTA 520")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24.000,00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=HYPERLINK("https://www.leilaoonline.net/lote/detalhe/72491", "263")</f>
      </c>
      <c r="B51" s="4" t="s">
        <f>=HYPERLINK("https://www.leilaoonline.net/lote/detalhe/72491", "veja o vídeo!! RENAULT; LOGAN EXP 1016V; 2010/2011; PRATA; ALCO./GASOL. - FUNCIONANDO")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=HYPERLINK("https://www.leilaoonline.net/lote/detalhe/72495", "267")</f>
      </c>
      <c r="B52" s="4" t="s">
        <f>=HYPERLINK("https://www.leilaoonline.net/lote/detalhe/72495", "veja o vídeo!! BICICLETA BIKE LIT MOTORIZADA 80CC COM RODAS V-MAX RAIO GROSSO; ANO 2020 -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=HYPERLINK("https://www.leilaoonline.net/lote/detalhe/72709", "268")</f>
      </c>
      <c r="B53" s="4" t="s">
        <f>=HYPERLINK("https://www.leilaoonline.net/lote/detalhe/72709", "I/PEUGEOT; 307 16 PR PK; 2008/2009; CINZA; ALCO./GASOL. - FUNCIONANDO")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13.500,00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=HYPERLINK("https://www.leilaoonline.net/lote/detalhe/72505", "300")</f>
      </c>
      <c r="B54" s="4" t="s">
        <f>=HYPERLINK("https://www.leilaoonline.net/lote/detalhe/72505", "VW; PARATI 2.0; 2000/2001;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=HYPERLINK("https://www.leilaoonline.net/lote/detalhe/72492", "302")</f>
      </c>
      <c r="B55" s="4" t="s">
        <f>=HYPERLINK("https://www.leilaoonline.net/lote/detalhe/72492", "vídeo novo!! GM; MONZA SL/E; 1984/1984; VERDE; ALCOOL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=HYPERLINK("https://www.leilaoonline.net/lote/detalhe/72500", "303")</f>
      </c>
      <c r="B56" s="4" t="s">
        <f>=HYPERLINK("https://www.leilaoonline.net/lote/detalhe/72500", "FIAT; 147 GLS; 1980; AZUL; GASOLINA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4.600,00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=HYPERLINK("https://www.leilaoonline.net/lote/detalhe/72494", "304")</f>
      </c>
      <c r="B57" s="4" t="s">
        <f>=HYPERLINK("https://www.leilaoonline.net/lote/detalhe/72494", "veja o vídeo!! VW; FUSCA 1300; 1982/1983; BEGE; GASOLINA - FUNCIONANDO")</f>
      </c>
      <c r="C57" s="4" t="inlineStr">
        <is>
          <t>Vendido</t>
        </is>
      </c>
      <c r="D57" s="4" t="inlineStr">
        <is>
          <t>46</t>
        </is>
      </c>
      <c r="E57" s="5" t="inlineStr">
        <is>
          <t>7.750,00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=HYPERLINK("https://www.leilaoonline.net/lote/detalhe/72508", "400")</f>
      </c>
      <c r="B58" s="4" t="s">
        <f>=HYPERLINK("https://www.leilaoonline.net/lote/detalhe/72508", "24 PNEUS DIVERSOS - MEDIDAS NAS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=HYPERLINK("https://www.leilaoonline.net/lote/detalhe/72507", "401")</f>
      </c>
      <c r="B59" s="4" t="s">
        <f>=HYPERLINK("https://www.leilaoonline.net/lote/detalhe/72507", "KIT GNV NO ESTADO")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=HYPERLINK("https://www.leilaoonline.net/lote/detalhe/72511", "402")</f>
      </c>
      <c r="B60" s="4" t="s">
        <f>=HYPERLINK("https://www.leilaoonline.net/lote/detalhe/72511", "RODA AVULSA ARO 15; FURAÇÃO 4X100; ORIGINAL HONDA FIT 2015 A 2017")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=HYPERLINK("https://www.leilaoonline.net/lote/detalhe/72512", "403")</f>
      </c>
      <c r="B61" s="4" t="s">
        <f>=HYPERLINK("https://www.leilaoonline.net/lote/detalhe/72512", "RODA AVULSA ARO 15; FURAÇÃO 4X100; MARCA FUMAGALLI")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=HYPERLINK("https://www.leilaoonline.net/lote/detalhe/72513", "404")</f>
      </c>
      <c r="B62" s="4" t="s">
        <f>=HYPERLINK("https://www.leilaoonline.net/lote/detalhe/72513", "JOGO DE RODA ARO 15; FURAÇÃO 4X100; ORIGINAL HYUNDAI HB20")</f>
      </c>
      <c r="C62" s="4" t="inlineStr">
        <is>
          <t>Vendido</t>
        </is>
      </c>
      <c r="D62" s="4" t="inlineStr">
        <is>
          <t>5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=HYPERLINK("https://www.leilaoonline.net/lote/detalhe/72514", "405")</f>
      </c>
      <c r="B63" s="4" t="s">
        <f>=HYPERLINK("https://www.leilaoonline.net/lote/detalhe/72514", "RODA AVULSA ARO 15; FURAÇÃO 4X100; ORIGINAL HONDA FIT 2009 A 2012")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=HYPERLINK("https://www.leilaoonline.net/lote/detalhe/72515", "406")</f>
      </c>
      <c r="B64" s="4" t="s">
        <f>=HYPERLINK("https://www.leilaoonline.net/lote/detalhe/72515", "RODA AVULSA ARO 15; FURAÇÃO 4X100; ORIGINAL HONDA FIT 2018 A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=HYPERLINK("https://www.leilaoonline.net/lote/detalhe/72516", "407")</f>
      </c>
      <c r="B65" s="4" t="s">
        <f>=HYPERLINK("https://www.leilaoonline.net/lote/detalhe/72516", "RODA AVULSA ARO 16; FURAÇÃO 5X114; ORIGINAL HONDA CIVIC 2014")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2026-07-01T03:04:07.00Z</dcterms:created>
  <dc:creator>Tellks Tecnologia</dc:creator>
  <cp:revision>0</cp:revision>
</cp:coreProperties>
</file>