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COLHEDORAS - TRANSFORMADOR - PARA RAIOS - CULTIVADORES - SUCATAS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=HYPERLINK("https://www.leilaoonline.net/lote/detalhe/74359", "005")</f>
      </c>
      <c r="B11" s="4" t="s">
        <f>=HYPERLINK("https://www.leilaoonline.net/lote/detalhe/74359", "SUCATA 05 UNDS.  TROCADOR DE CALOR, PESO APROX. 8 TON. UND PARAGUAÇU")</f>
      </c>
      <c r="C11" s="4" t="inlineStr">
        <is>
          <t>Vendido</t>
        </is>
      </c>
      <c r="D11" s="4" t="inlineStr">
        <is>
          <t>135</t>
        </is>
      </c>
      <c r="E11" s="5" t="inlineStr">
        <is>
          <t>72.500,00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=HYPERLINK("https://www.leilaoonline.net/lote/detalhe/74822", "019")</f>
      </c>
      <c r="B12" s="4" t="s">
        <f>=HYPERLINK("https://www.leilaoonline.net/lote/detalhe/74822", "SUCATA DE RADIADOR, UND NARANDIBA")</f>
      </c>
      <c r="C12" s="4" t="inlineStr">
        <is>
          <t>Vendido</t>
        </is>
      </c>
      <c r="D12" s="4" t="inlineStr">
        <is>
          <t>9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=HYPERLINK("https://www.leilaoonline.net/lote/detalhe/74821", "020")</f>
      </c>
      <c r="B13" s="4" t="s">
        <f>=HYPERLINK("https://www.leilaoonline.net/lote/detalhe/74821", "SUCATA DE REDUTOR, UND NARANDIBA")</f>
      </c>
      <c r="C13" s="4" t="inlineStr">
        <is>
          <t>Vendido</t>
        </is>
      </c>
      <c r="D13" s="4" t="inlineStr">
        <is>
          <t>3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=HYPERLINK("https://www.leilaoonline.net/lote/detalhe/74788", "097")</f>
      </c>
      <c r="B14" s="4" t="s">
        <f>=HYPERLINK("https://www.leilaoonline.net/lote/detalhe/74788", "CAMINHÃO VW 15190 WORKER, ANO 2014/ 2015, FR 4100329, ( SERÁ VENDIDO COMO SUCATA S/ DIREITO A DOCUMENTO) LOC. PARAGUAÇU / SP 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=HYPERLINK("https://www.leilaoonline.net/lote/detalhe/75494", "110")</f>
      </c>
      <c r="B15" s="4" t="s">
        <f>=HYPERLINK("https://www.leilaoonline.net/lote/detalhe/75494", "ALTERNADOR, MOTOR DE PARTIDA E OUTROS -  VEJA DESCRITIVO DE ITENS - LOCALIZAÇÃO: PARAGUAÇU PAULISTA/ SP")</f>
      </c>
      <c r="C15" s="4" t="inlineStr">
        <is>
          <t>Vendido</t>
        </is>
      </c>
      <c r="D15" s="4" t="inlineStr">
        <is>
          <t>32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=HYPERLINK("https://www.leilaoonline.net/lote/detalhe/75495", "111")</f>
      </c>
      <c r="B16" s="4" t="s">
        <f>=HYPERLINK("https://www.leilaoonline.net/lote/detalhe/75495", "ÓLEOS, GRAXAS E OUTROS - VEJA DESCRITIVO DE ITENS - LOCALIZAÇÃO: PARAGUAÇU PAULISTA/ SP")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=HYPERLINK("https://www.leilaoonline.net/lote/detalhe/75496", "112")</f>
      </c>
      <c r="B17" s="4" t="s">
        <f>=HYPERLINK("https://www.leilaoonline.net/lote/detalhe/75496", "1 SUCATA DE AR CONDICIONADO - APROXIMADAMENTE 300 KG - LOCALIZAÇÃO: PARAGUAÇU PAULISTA/ SP")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=HYPERLINK("https://www.leilaoonline.net/lote/detalhe/75497", "113")</f>
      </c>
      <c r="B18" s="4" t="s">
        <f>=HYPERLINK("https://www.leilaoonline.net/lote/detalhe/75497", "5 PEÇAS DE SUCATA DE INFORMÁTICA - NOBREAKS/ SERVIDORES - APROXIMADAMENTE 300 KG - LOCALIZAÇÃO: PARAGUAÇU PAULISTA/ SP")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=HYPERLINK("https://www.leilaoonline.net/lote/detalhe/75499", "115")</f>
      </c>
      <c r="B19" s="4" t="s">
        <f>=HYPERLINK("https://www.leilaoonline.net/lote/detalhe/75499", "1 SUCATA DE RODETE COM 15 DENTES EXTERNO - LOCALIZAÇÃO: PARAGUAÇU PAULISTA/ SP")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=HYPERLINK("https://www.leilaoonline.net/lote/detalhe/75633", "116")</f>
      </c>
      <c r="B20" s="4" t="s">
        <f>=HYPERLINK("https://www.leilaoonline.net/lote/detalhe/75633", "300 metros de cabo de alumínio de media tensão - LOCALIZAÇÃO: PARAGUAÇU PAULISTA/ 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=HYPERLINK("https://www.leilaoonline.net/lote/detalhe/75634", "117")</f>
      </c>
      <c r="B21" s="4" t="s">
        <f>=HYPERLINK("https://www.leilaoonline.net/lote/detalhe/75634", "3 jogos de chave de media tenção e 1 jogo de chave de alta tensão - LOCALIZAÇÃO: PARAGUAÇU PAULISTA/ SP")</f>
      </c>
      <c r="C21" s="4" t="inlineStr">
        <is>
          <t>Vendido</t>
        </is>
      </c>
      <c r="D21" s="4" t="inlineStr">
        <is>
          <t>63</t>
        </is>
      </c>
      <c r="E21" s="5" t="inlineStr">
        <is>
          <t>7.600,00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=HYPERLINK("https://www.leilaoonline.net/lote/detalhe/75635", "118")</f>
      </c>
      <c r="B22" s="4" t="s">
        <f>=HYPERLINK("https://www.leilaoonline.net/lote/detalhe/75635", "2 jogos de chave faca trifásico, + 4 BANCOS DE RESISTENCIA - LOCALIZAÇÃO: PARAGUAÇU PAULISTA/ SP")</f>
      </c>
      <c r="C22" s="4" t="inlineStr">
        <is>
          <t>Vendido</t>
        </is>
      </c>
      <c r="D22" s="4" t="inlineStr">
        <is>
          <t>8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=HYPERLINK("https://www.leilaoonline.net/lote/detalhe/75637", "120")</f>
      </c>
      <c r="B23" s="4" t="s">
        <f>=HYPERLINK("https://www.leilaoonline.net/lote/detalhe/75637", "Isoladores para média e alta tensão - LOCALIZAÇÃO: PARAGUAÇU PAULISTA/ SP")</f>
      </c>
      <c r="C23" s="4" t="inlineStr">
        <is>
          <t>Vendido</t>
        </is>
      </c>
      <c r="D23" s="4" t="inlineStr">
        <is>
          <t>19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=HYPERLINK("https://www.leilaoonline.net/lote/detalhe/75638", "121")</f>
      </c>
      <c r="B24" s="4" t="s">
        <f>=HYPERLINK("https://www.leilaoonline.net/lote/detalhe/75638", "2 disjuntores Siemens de alta tensão - LOCALIZAÇÃO: PARAGUAÇU PAULISTA/ SP")</f>
      </c>
      <c r="C24" s="4" t="inlineStr">
        <is>
          <t>Vendido</t>
        </is>
      </c>
      <c r="D24" s="4" t="inlineStr">
        <is>
          <t>13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=HYPERLINK("https://www.leilaoonline.net/lote/detalhe/75639", "122")</f>
      </c>
      <c r="B25" s="4" t="s">
        <f>=HYPERLINK("https://www.leilaoonline.net/lote/detalhe/75639", "6 unidades TP’s, 6 TC’s e 6 Para raios - LOCALIZAÇÃO: PARAGUAÇU PAULISTA/ SP")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=HYPERLINK("https://www.leilaoonline.net/lote/detalhe/75640", "123")</f>
      </c>
      <c r="B26" s="4" t="s">
        <f>=HYPERLINK("https://www.leilaoonline.net/lote/detalhe/75640", "1 Transformador de 750 KVA - LOCALIZAÇÃO: PARAGUAÇU PAULISTA/ SP")</f>
      </c>
      <c r="C26" s="4" t="inlineStr">
        <is>
          <t>Vendido</t>
        </is>
      </c>
      <c r="D26" s="4" t="inlineStr">
        <is>
          <t>59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=HYPERLINK("https://www.leilaoonline.net/lote/detalhe/75641", "124")</f>
      </c>
      <c r="B27" s="4" t="s">
        <f>=HYPERLINK("https://www.leilaoonline.net/lote/detalhe/75641", "1 BANCO DE RESISTÊNCIA - LOCALIZAÇÃO: PARAGUAÇU PAULISTA/ SP")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=HYPERLINK("https://www.leilaoonline.net/lote/detalhe/76360", "125")</f>
      </c>
      <c r="B28" s="4" t="s">
        <f>=HYPERLINK("https://www.leilaoonline.net/lote/detalhe/76360", " CULTIVADOR 1,40, EQ. 4400937, LOC. PARAGUAÇU ")</f>
      </c>
      <c r="C28" s="4" t="inlineStr">
        <is>
          <t>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=HYPERLINK("https://www.leilaoonline.net/lote/detalhe/76362", "126")</f>
      </c>
      <c r="B29" s="4" t="s">
        <f>=HYPERLINK("https://www.leilaoonline.net/lote/detalhe/76362", " CULTIVADOR 1,40, EQ. 4400889,LOC. PARAGUAÇU 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=HYPERLINK("https://www.leilaoonline.net/lote/detalhe/76361", "127")</f>
      </c>
      <c r="B30" s="4" t="s">
        <f>=HYPERLINK("https://www.leilaoonline.net/lote/detalhe/76361", " CULTIVADOR 1,40, EQ.4400168, LOC. PARAGUAÇU ")</f>
      </c>
      <c r="C30" s="4" t="inlineStr">
        <is>
          <t>Vendido</t>
        </is>
      </c>
      <c r="D30" s="4" t="inlineStr">
        <is>
          <t>2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=HYPERLINK("https://www.leilaoonline.net/lote/detalhe/76357", "128")</f>
      </c>
      <c r="B31" s="4" t="s">
        <f>=HYPERLINK("https://www.leilaoonline.net/lote/detalhe/76357", " CARRETA SUCATA, EQ. 4400236, LOC. PARAGUAÇU 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=HYPERLINK("https://www.leilaoonline.net/lote/detalhe/76359", "129")</f>
      </c>
      <c r="B32" s="4" t="s">
        <f>=HYPERLINK("https://www.leilaoonline.net/lote/detalhe/76359", " CULTIVADOR 1,40, EQ. 4400938, LOC. PARAGUAÇU 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=HYPERLINK("https://www.leilaoonline.net/lote/detalhe/76358", "130")</f>
      </c>
      <c r="B33" s="4" t="s">
        <f>=HYPERLINK("https://www.leilaoonline.net/lote/detalhe/76358", " CULTIVADOR 1,40, EQ. 4400991, LOC. PARAGUAÇU ")</f>
      </c>
      <c r="C33" s="4" t="inlineStr">
        <is>
          <t>Vendido</t>
        </is>
      </c>
      <c r="D33" s="4" t="inlineStr">
        <is>
          <t>11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=HYPERLINK("https://www.leilaoonline.net/lote/detalhe/76337", "133")</f>
      </c>
      <c r="B34" s="4" t="s">
        <f>=HYPERLINK("https://www.leilaoonline.net/lote/detalhe/76337", " COLHEDORA DE CANA J. DEERE  NW 3520, ANO 2010, EQ.4300036, LOC.NARANDIBA 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=HYPERLINK("https://www.leilaoonline.net/lote/detalhe/76335", "134")</f>
      </c>
      <c r="B35" s="4" t="s">
        <f>=HYPERLINK("https://www.leilaoonline.net/lote/detalhe/76335", " COLHEDORA DE CANA J. DEERE NW 3520, ANO 2010, EQ. 4300037, LOC. NARANDIBA")</f>
      </c>
      <c r="C35" s="4" t="inlineStr">
        <is>
          <t>Vendido</t>
        </is>
      </c>
      <c r="D35" s="4" t="inlineStr">
        <is>
          <t>22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=HYPERLINK("https://www.leilaoonline.net/lote/detalhe/76356", "135")</f>
      </c>
      <c r="B36" s="4" t="s">
        <f>=HYPERLINK("https://www.leilaoonline.net/lote/detalhe/76356", " COLHEDORA DE CANA J. DEERE NW 3520, ANO 2010, EQ. 4300034, LOC. NARANDIBA")</f>
      </c>
      <c r="C36" s="4" t="inlineStr">
        <is>
          <t>Vendido</t>
        </is>
      </c>
      <c r="D36" s="4" t="inlineStr">
        <is>
          <t>24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=HYPERLINK("https://www.leilaoonline.net/lote/detalhe/76334", "136")</f>
      </c>
      <c r="B37" s="4" t="s">
        <f>=HYPERLINK("https://www.leilaoonline.net/lote/detalhe/76334", " COLHEDORA DE CANA J. DEERE NW 3520, ANO 2012, EQ. 4300053, LOC. NARANDIBA")</f>
      </c>
      <c r="C37" s="4" t="inlineStr">
        <is>
          <t>Vendido</t>
        </is>
      </c>
      <c r="D37" s="4" t="inlineStr">
        <is>
          <t>12</t>
        </is>
      </c>
      <c r="E37" s="5" t="inlineStr">
        <is>
          <t>12.250,00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=HYPERLINK("https://www.leilaoonline.net/lote/detalhe/76350", "137")</f>
      </c>
      <c r="B38" s="4" t="s">
        <f>=HYPERLINK("https://www.leilaoonline.net/lote/detalhe/76350", " COLHEDORA DE CANA J. DEERE NW 3520, ANO 2012, EQ. 4300058, LOC. NARANDIBA")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=HYPERLINK("https://www.leilaoonline.net/lote/detalhe/76354", "138")</f>
      </c>
      <c r="B39" s="4" t="s">
        <f>=HYPERLINK("https://www.leilaoonline.net/lote/detalhe/76354", " COLHEDORA DE CANA J. DEERE NW 3520, ANO 2013, EQ. 4300082, LOC. NARANDIBA")</f>
      </c>
      <c r="C39" s="4" t="inlineStr">
        <is>
          <t>Vendido</t>
        </is>
      </c>
      <c r="D39" s="4" t="inlineStr">
        <is>
          <t>28</t>
        </is>
      </c>
      <c r="E39" s="5" t="inlineStr">
        <is>
          <t>20.500,00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=HYPERLINK("https://www.leilaoonline.net/lote/detalhe/76338", "139")</f>
      </c>
      <c r="B40" s="4" t="s">
        <f>=HYPERLINK("https://www.leilaoonline.net/lote/detalhe/76338", " COLHEDORA DE CANA J. DEERE NW 3520, ANO 2012, EQ. 4300059, LOC. NARANDIBA")</f>
      </c>
      <c r="C40" s="4" t="inlineStr">
        <is>
          <t>Vendido</t>
        </is>
      </c>
      <c r="D40" s="4" t="inlineStr">
        <is>
          <t>13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=HYPERLINK("https://www.leilaoonline.net/lote/detalhe/76341", "140")</f>
      </c>
      <c r="B41" s="4" t="s">
        <f>=HYPERLINK("https://www.leilaoonline.net/lote/detalhe/76341", " COLHEDORA DE CANA J. DEERE NW 3520, ANO 2012, EQ. 4300055, LOC. NARANDIBA")</f>
      </c>
      <c r="C41" s="4" t="inlineStr">
        <is>
          <t>Vendido</t>
        </is>
      </c>
      <c r="D41" s="4" t="inlineStr">
        <is>
          <t>23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=HYPERLINK("https://www.leilaoonline.net/lote/detalhe/76348", "141")</f>
      </c>
      <c r="B42" s="4" t="s">
        <f>=HYPERLINK("https://www.leilaoonline.net/lote/detalhe/76348", " COLHEDORA DE CANA J. DEERE NW 3520, ANO 2012, EQ. 4300054, LOC. NARANDIBA")</f>
      </c>
      <c r="C42" s="4" t="inlineStr">
        <is>
          <t>Vendido</t>
        </is>
      </c>
      <c r="D42" s="4" t="inlineStr">
        <is>
          <t>20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=HYPERLINK("https://www.leilaoonline.net/lote/detalhe/76340", "142")</f>
      </c>
      <c r="B43" s="4" t="s">
        <f>=HYPERLINK("https://www.leilaoonline.net/lote/detalhe/76340", " COLHEDORA DE CANA J. DEERE NW 3520, ANO 2013, EQ. 4300068, LOC. NARANDIBA")</f>
      </c>
      <c r="C43" s="4" t="inlineStr">
        <is>
          <t>Vendido</t>
        </is>
      </c>
      <c r="D43" s="4" t="inlineStr">
        <is>
          <t>7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=HYPERLINK("https://www.leilaoonline.net/lote/detalhe/76346", "143")</f>
      </c>
      <c r="B44" s="4" t="s">
        <f>=HYPERLINK("https://www.leilaoonline.net/lote/detalhe/76346", " COLHEDORA DE CANA J. DEERE NW 3520, ANO 2012, EQ. 4300074, LOC. NARANDIBA")</f>
      </c>
      <c r="C44" s="4" t="inlineStr">
        <is>
          <t>Vendido</t>
        </is>
      </c>
      <c r="D44" s="4" t="inlineStr">
        <is>
          <t>9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=HYPERLINK("https://www.leilaoonline.net/lote/detalhe/76344", "144")</f>
      </c>
      <c r="B45" s="4" t="s">
        <f>=HYPERLINK("https://www.leilaoonline.net/lote/detalhe/76344", " COLHEDORA DE CANA J. DEERE NW 3520, ANO 2013, EQ. 4300066, LOC. NARANDIBA")</f>
      </c>
      <c r="C45" s="4" t="inlineStr">
        <is>
          <t>Vendido</t>
        </is>
      </c>
      <c r="D45" s="4" t="inlineStr">
        <is>
          <t>22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=HYPERLINK("https://www.leilaoonline.net/lote/detalhe/76349", "145")</f>
      </c>
      <c r="B46" s="4" t="s">
        <f>=HYPERLINK("https://www.leilaoonline.net/lote/detalhe/76349", " COLHEDORA DE CANA J. DEERE NW 3520, ANO 2012, EQ. 4300064, LOC. NARANDIBA")</f>
      </c>
      <c r="C46" s="4" t="inlineStr">
        <is>
          <t>Vendido</t>
        </is>
      </c>
      <c r="D46" s="4" t="inlineStr">
        <is>
          <t>18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=HYPERLINK("https://www.leilaoonline.net/lote/detalhe/76352", "146")</f>
      </c>
      <c r="B47" s="4" t="s">
        <f>=HYPERLINK("https://www.leilaoonline.net/lote/detalhe/76352", " COLHEDORA DE CANA J. DEERE NW 3520, ANO 2013, EQ. 4300079, LOC. NARANDIBA")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=HYPERLINK("https://www.leilaoonline.net/lote/detalhe/76347", "147")</f>
      </c>
      <c r="B48" s="4" t="s">
        <f>=HYPERLINK("https://www.leilaoonline.net/lote/detalhe/76347", " COLHEDORA DE CANA J. DEERE NW 3520, ANO 2013, EQ. 4300076, LOC. NARANDIBA")</f>
      </c>
      <c r="C48" s="4" t="inlineStr">
        <is>
          <t>Vendido</t>
        </is>
      </c>
      <c r="D48" s="4" t="inlineStr">
        <is>
          <t>4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=HYPERLINK("https://www.leilaoonline.net/lote/detalhe/76336", "148")</f>
      </c>
      <c r="B49" s="4" t="s">
        <f>=HYPERLINK("https://www.leilaoonline.net/lote/detalhe/76336", " COLHEDORA DE CANA J. DEERE NW 3520, ANO 2013, EQ. 4300075, LOC. NARANDIBA")</f>
      </c>
      <c r="C49" s="4" t="inlineStr">
        <is>
          <t>Vendido</t>
        </is>
      </c>
      <c r="D49" s="4" t="inlineStr">
        <is>
          <t>13</t>
        </is>
      </c>
      <c r="E49" s="5" t="inlineStr">
        <is>
          <t>21.000,00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=HYPERLINK("https://www.leilaoonline.net/lote/detalhe/76343", "149")</f>
      </c>
      <c r="B50" s="4" t="s">
        <f>=HYPERLINK("https://www.leilaoonline.net/lote/detalhe/76343", " COLHEDORA DE CANA J. DEERE NW 3520, ANO 2012, EQ. 4300060, LOC. NARANDIBA")</f>
      </c>
      <c r="C50" s="4" t="inlineStr">
        <is>
          <t>Vendido</t>
        </is>
      </c>
      <c r="D50" s="4" t="inlineStr">
        <is>
          <t>7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=HYPERLINK("https://www.leilaoonline.net/lote/detalhe/76339", "150")</f>
      </c>
      <c r="B51" s="4" t="s">
        <f>=HYPERLINK("https://www.leilaoonline.net/lote/detalhe/76339", " COLHEDORA DE CANA J. DEERE NW 3520, ANO 2012, EQ. 4300073, LOC. NARANDIBA")</f>
      </c>
      <c r="C51" s="4" t="inlineStr">
        <is>
          <t>Vendido</t>
        </is>
      </c>
      <c r="D51" s="4" t="inlineStr">
        <is>
          <t>2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=HYPERLINK("https://www.leilaoonline.net/lote/detalhe/76353", "151")</f>
      </c>
      <c r="B52" s="4" t="s">
        <f>=HYPERLINK("https://www.leilaoonline.net/lote/detalhe/76353", " COLHEDORA DE CANA J. DEERE NW 3520, ANO 2012, EQ. 4300063, LOC. NARANDIBA")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=HYPERLINK("https://www.leilaoonline.net/lote/detalhe/76342", "152")</f>
      </c>
      <c r="B53" s="4" t="s">
        <f>=HYPERLINK("https://www.leilaoonline.net/lote/detalhe/76342", " COLHEDORA DE CANA J. DEERE NW 3520, ANO 2012, EQ. 4300065, LOC. NARANDIBA")</f>
      </c>
      <c r="C53" s="4" t="inlineStr">
        <is>
          <t>Vendido</t>
        </is>
      </c>
      <c r="D53" s="4" t="inlineStr">
        <is>
          <t>18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=HYPERLINK("https://www.leilaoonline.net/lote/detalhe/76351", "153")</f>
      </c>
      <c r="B54" s="4" t="s">
        <f>=HYPERLINK("https://www.leilaoonline.net/lote/detalhe/76351", " COLHEDORA DE CANA J. DEERE NW 3520, ANO 2013, EQ. 4300070, LOC. NARANDIBA")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=HYPERLINK("https://www.leilaoonline.net/lote/detalhe/76355", "154")</f>
      </c>
      <c r="B55" s="4" t="s">
        <f>=HYPERLINK("https://www.leilaoonline.net/lote/detalhe/76355", "COLHEDORA DE CANA J. DEERE NW 3522, ANO 2014, EQ. 4300086, LOC. NARANDIBA")</f>
      </c>
      <c r="C55" s="4" t="inlineStr">
        <is>
          <t>Vendido</t>
        </is>
      </c>
      <c r="D55" s="4" t="inlineStr">
        <is>
          <t>10</t>
        </is>
      </c>
      <c r="E55" s="5" t="inlineStr">
        <is>
          <t>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=HYPERLINK("https://www.leilaoonline.net/lote/detalhe/76345", "155")</f>
      </c>
      <c r="B56" s="4" t="s">
        <f>=HYPERLINK("https://www.leilaoonline.net/lote/detalhe/76345", " COLHEDORA DE CANA J. DEERE NW 3520, ANO 2012, EQ. 4300057, LOC. NARANDIBA")</f>
      </c>
      <c r="C56" s="4" t="inlineStr">
        <is>
          <t>Vendido</t>
        </is>
      </c>
      <c r="D56" s="4" t="inlineStr">
        <is>
          <t>30</t>
        </is>
      </c>
      <c r="E56" s="5" t="inlineStr">
        <is>
          <t>26.500,00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2026-03-28T13:58:44.00Z</dcterms:created>
  <dc:creator>Tellks Tecnologia</dc:creator>
  <cp:revision>0</cp:revision>
</cp:coreProperties>
</file>