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Trafos • Tornos • Plainas • Compressores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=HYPERLINK("https://www.leilaoonline.net/lote/detalhe/86230", "001")</f>
      </c>
      <c r="B11" s="4" t="s">
        <f>=HYPERLINK("https://www.leilaoonline.net/lote/detalhe/86230", " LOTE DE CAPACITORES")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=HYPERLINK("https://www.leilaoonline.net/lote/detalhe/86233", "002")</f>
      </c>
      <c r="B12" s="4" t="s">
        <f>=HYPERLINK("https://www.leilaoonline.net/lote/detalhe/86233", " LOTE DE DISSIPADORES DE CALOR")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=HYPERLINK("https://www.leilaoonline.net/lote/detalhe/86232", "004")</f>
      </c>
      <c r="B13" s="4" t="s">
        <f>=HYPERLINK("https://www.leilaoonline.net/lote/detalhe/86232", " LOTE DE CONTAINERS DE INÓX COM GÁS SF6")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=HYPERLINK("https://www.leilaoonline.net/lote/detalhe/86234", "008")</f>
      </c>
      <c r="B14" s="4" t="s">
        <f>=HYPERLINK("https://www.leilaoonline.net/lote/detalhe/86234", " PONTEADEIRA ULTRASOLDA")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1.300,00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=HYPERLINK("https://www.leilaoonline.net/lote/detalhe/86231", "009")</f>
      </c>
      <c r="B15" s="4" t="s">
        <f>=HYPERLINK("https://www.leilaoonline.net/lote/detalhe/86231", " PONTEADEIRA IEG")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=HYPERLINK("https://www.leilaoonline.net/lote/detalhe/86240", "010")</f>
      </c>
      <c r="B16" s="4" t="s">
        <f>=HYPERLINK("https://www.leilaoonline.net/lote/detalhe/86240", " BALANÇA MANUAL 500KG")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=HYPERLINK("https://www.leilaoonline.net/lote/detalhe/86236", "012")</f>
      </c>
      <c r="B17" s="4" t="s">
        <f>=HYPERLINK("https://www.leilaoonline.net/lote/detalhe/86236", " CHILLER SABROE CMO 16")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=HYPERLINK("https://www.leilaoonline.net/lote/detalhe/86237", "013")</f>
      </c>
      <c r="B18" s="4" t="s">
        <f>=HYPERLINK("https://www.leilaoonline.net/lote/detalhe/86237", " MÁQUINA DE SOLDA MIG BAMBOZZI")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=HYPERLINK("https://www.leilaoonline.net/lote/detalhe/86235", "014")</f>
      </c>
      <c r="B19" s="4" t="s">
        <f>=HYPERLINK("https://www.leilaoonline.net/lote/detalhe/86235", " VASO DE PRESSÃO TURBOVAC")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=HYPERLINK("https://www.leilaoonline.net/lote/detalhe/86239", "016")</f>
      </c>
      <c r="B20" s="4" t="s">
        <f>=HYPERLINK("https://www.leilaoonline.net/lote/detalhe/86239", "LOTE COM 54 CONES BARRIS")</f>
      </c>
      <c r="C20" s="4" t="inlineStr">
        <is>
          <t>Vendido</t>
        </is>
      </c>
      <c r="D20" s="4" t="inlineStr">
        <is>
          <t>18</t>
        </is>
      </c>
      <c r="E20" s="5" t="inlineStr">
        <is>
          <t>3.466,22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=HYPERLINK("https://www.leilaoonline.net/lote/detalhe/86238", "023")</f>
      </c>
      <c r="B21" s="4" t="s">
        <f>=HYPERLINK("https://www.leilaoonline.net/lote/detalhe/86238", " PENEIRA VIBRATÓRIA VIEIRA")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=HYPERLINK("https://www.leilaoonline.net/lote/detalhe/86242", "036")</f>
      </c>
      <c r="B22" s="4" t="s">
        <f>=HYPERLINK("https://www.leilaoonline.net/lote/detalhe/86242", " CABOS DE DADOS SEM USO (12 ROLOS) C/305M CADA")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=HYPERLINK("https://www.leilaoonline.net/lote/detalhe/86241", "037")</f>
      </c>
      <c r="B23" s="4" t="s">
        <f>=HYPERLINK("https://www.leilaoonline.net/lote/detalhe/86241", " CABINE DE PINTURA COM CORTINA D'ÁGUA")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=HYPERLINK("https://www.leilaoonline.net/lote/detalhe/86244", "041")</f>
      </c>
      <c r="B24" s="4" t="s">
        <f>=HYPERLINK("https://www.leilaoonline.net/lote/detalhe/86244", " LOTE COM 6 CAIXAS TÉRMICAS PARA MARMITA E TAMPAS EXTRAS")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=HYPERLINK("https://www.leilaoonline.net/lote/detalhe/86243", "042")</f>
      </c>
      <c r="B25" s="4" t="s">
        <f>=HYPERLINK("https://www.leilaoonline.net/lote/detalhe/86243", " JATO DE GRANALHA WHEELABRATOR COM 2 PORTAS PARA NÃO PARAR A PRODUÇÃO")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=HYPERLINK("https://www.leilaoonline.net/lote/detalhe/86246", "045")</f>
      </c>
      <c r="B26" s="4" t="s">
        <f>=HYPERLINK("https://www.leilaoonline.net/lote/detalhe/86246", " EQUIPAMENTO DESBOBINADOR PNEUMÁTICO C/ REGISTRO DE PRESSÃO")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=HYPERLINK("https://www.leilaoonline.net/lote/detalhe/86245", "046")</f>
      </c>
      <c r="B27" s="4" t="s">
        <f>=HYPERLINK("https://www.leilaoonline.net/lote/detalhe/86245", " EQUIPAMENTO BOBINADOR/DESBOBINADOR/PUXADOR")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=HYPERLINK("https://www.leilaoonline.net/lote/detalhe/86247", "050")</f>
      </c>
      <c r="B28" s="4" t="s">
        <f>=HYPERLINK("https://www.leilaoonline.net/lote/detalhe/86247", "FURAKAWA RACK ABERTO ENTERPRISE 45U")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=HYPERLINK("https://www.leilaoonline.net/lote/detalhe/86248", "057")</f>
      </c>
      <c r="B29" s="4" t="s">
        <f>=HYPERLINK("https://www.leilaoonline.net/lote/detalhe/86248", "MOTOR ELÉTRICO WAQ DE 75HP; 100CV RPM 3560RPM VOLT 440")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1.300,00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=HYPERLINK("https://www.leilaoonline.net/lote/detalhe/86249", "058")</f>
      </c>
      <c r="B30" s="4" t="s">
        <f>=HYPERLINK("https://www.leilaoonline.net/lote/detalhe/86249", "MOTOR ELÉTRICO WAQ DE 75HP; 100CV RPM 3560RPM VOLT 440")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1.300,00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=HYPERLINK("https://www.leilaoonline.net/lote/detalhe/86251", "061")</f>
      </c>
      <c r="B31" s="4" t="s">
        <f>=HYPERLINK("https://www.leilaoonline.net/lote/detalhe/86251", "MOTOR ELÉTRICO WAQ DE 37HP; 50CV RPM 3550RPM VOLT 220 380 440")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2.800,00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=HYPERLINK("https://www.leilaoonline.net/lote/detalhe/86252", "062")</f>
      </c>
      <c r="B32" s="4" t="s">
        <f>=HYPERLINK("https://www.leilaoonline.net/lote/detalhe/86252", "MOTOR ELÉTRICO DE 25HP; RPM 3540RPM VOLT 220 380 440")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=HYPERLINK("https://www.leilaoonline.net/lote/detalhe/86253", "063")</f>
      </c>
      <c r="B33" s="4" t="s">
        <f>=HYPERLINK("https://www.leilaoonline.net/lote/detalhe/86253", "MOTOR ELÉTRICO DE 25HP0 RPM 3540RPM VOLT 220 380 440; COM BOMBA DARKA A3E15")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=HYPERLINK("https://www.leilaoonline.net/lote/detalhe/86254", "064")</f>
      </c>
      <c r="B34" s="4" t="s">
        <f>=HYPERLINK("https://www.leilaoonline.net/lote/detalhe/86254", "MOTOR ELÉTRICO HV33G15 30HP 40CV RPM; 3550RPM VOLT 220 380 440 COM BOMBA DARKA")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=HYPERLINK("https://www.leilaoonline.net/lote/detalhe/86250", "108")</f>
      </c>
      <c r="B35" s="4" t="s">
        <f>=HYPERLINK("https://www.leilaoonline.net/lote/detalhe/86250", "PISTA DE PATINAÇÃO SINTÉTICA COM PISO EM RESINA E ESTRUTURA DE FERRO APX. 200M²; ACOMPANHA PATINS -  DESMONTADA")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=HYPERLINK("https://www.leilaoonline.net/lote/detalhe/86255", "113")</f>
      </c>
      <c r="B36" s="4" t="s">
        <f>=HYPERLINK("https://www.leilaoonline.net/lote/detalhe/86255", "LOTE COM APROXIMADAMENTE 1800KG DE PISO PARA MEZANINO - PREÇO POR KG")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6,50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=HYPERLINK("https://www.leilaoonline.net/lote/detalhe/86256", "121")</f>
      </c>
      <c r="B37" s="4" t="s">
        <f>=HYPERLINK("https://www.leilaoonline.net/lote/detalhe/86256", "LAMINADOR ELÉTRICO PARA OURIVES MARCA FEROLLA")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=HYPERLINK("https://www.leilaoonline.net/lote/detalhe/86257", "123")</f>
      </c>
      <c r="B38" s="4" t="s">
        <f>=HYPERLINK("https://www.leilaoonline.net/lote/detalhe/86257", "COMPRESSOR DENTAL AIR ZAP MOD. DA 1100")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=HYPERLINK("https://www.leilaoonline.net/lote/detalhe/86258", "124")</f>
      </c>
      <c r="B39" s="4" t="s">
        <f>=HYPERLINK("https://www.leilaoonline.net/lote/detalhe/86258", "COMPRESSOR DENTAL AIR ZAP MOD. DA 1100")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=HYPERLINK("https://www.leilaoonline.net/lote/detalhe/86259", "125")</f>
      </c>
      <c r="B40" s="4" t="s">
        <f>=HYPERLINK("https://www.leilaoonline.net/lote/detalhe/86259", "COMPRESSOR DENTAL AIR ZAP MOD. DA 1100")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=HYPERLINK("https://www.leilaoonline.net/lote/detalhe/86260", "128")</f>
      </c>
      <c r="B41" s="4" t="s">
        <f>=HYPERLINK("https://www.leilaoonline.net/lote/detalhe/86260", "BALANCIM HIDRÁULICO POPPI")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1.600,00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=HYPERLINK("https://www.leilaoonline.net/lote/detalhe/86261", "130")</f>
      </c>
      <c r="B42" s="4" t="s">
        <f>=HYPERLINK("https://www.leilaoonline.net/lote/detalhe/86261", "PLATAFORMA ELEVATÓRIA PARA CAMINHÃO BÁU")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1.450,00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=HYPERLINK("https://www.leilaoonline.net/lote/detalhe/86262", "138")</f>
      </c>
      <c r="B43" s="4" t="s">
        <f>=HYPERLINK("https://www.leilaoonline.net/lote/detalhe/86262", "TORRE DE EMPILHADEIRA")</f>
      </c>
      <c r="C43" s="4" t="inlineStr">
        <is>
          <t>Vendido</t>
        </is>
      </c>
      <c r="D43" s="4" t="inlineStr">
        <is>
          <t>16</t>
        </is>
      </c>
      <c r="E43" s="5" t="inlineStr">
        <is>
          <t>3.250,00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=HYPERLINK("https://www.leilaoonline.net/lote/detalhe/86263", "147")</f>
      </c>
      <c r="B44" s="4" t="s">
        <f>=HYPERLINK("https://www.leilaoonline.net/lote/detalhe/86263", "CARREGADOR DE BATERIA DE EMPILHADEIRA 80V/50A")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=HYPERLINK("https://www.leilaoonline.net/lote/detalhe/86264", "154")</f>
      </c>
      <c r="B45" s="4" t="s">
        <f>=HYPERLINK("https://www.leilaoonline.net/lote/detalhe/86264", "FORNO MUFLA")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=HYPERLINK("https://www.leilaoonline.net/lote/detalhe/86265", "156")</f>
      </c>
      <c r="B46" s="4" t="s">
        <f>=HYPERLINK("https://www.leilaoonline.net/lote/detalhe/86265", "MISTURADOR ALIMENTÍCIO EM AÇO INÓX  FERMENTO")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1.300,00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=HYPERLINK("https://www.leilaoonline.net/lote/detalhe/86266", "157")</f>
      </c>
      <c r="B47" s="4" t="s">
        <f>=HYPERLINK("https://www.leilaoonline.net/lote/detalhe/86266", "GRUPO GERADOR DE ENERGIA 1000KVA PALMERO")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7.250,00</t>
        </is>
      </c>
      <c r="F47" s="4" t="inlineStr">
        <is>
          <t>2250.00</t>
        </is>
      </c>
    </row>
    <row collapsed="false" customFormat="false" customHeight="false" hidden="false" ht="12.1" outlineLevel="0" r="48">
      <c r="A48" s="5" t="s">
        <f>=HYPERLINK("https://www.leilaoonline.net/lote/detalhe/86267", "158")</f>
      </c>
      <c r="B48" s="4" t="s">
        <f>=HYPERLINK("https://www.leilaoonline.net/lote/detalhe/86267", "TESOURA ROTATIVA PARA CHAPAS")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=HYPERLINK("https://www.leilaoonline.net/lote/detalhe/86268", "162")</f>
      </c>
      <c r="B49" s="4" t="s">
        <f>=HYPERLINK("https://www.leilaoonline.net/lote/detalhe/86268", "TUNEL DE ENCOLHIMENTO WELDOTRON")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1.450,00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=HYPERLINK("https://www.leilaoonline.net/lote/detalhe/86269", "163")</f>
      </c>
      <c r="B50" s="4" t="s">
        <f>=HYPERLINK("https://www.leilaoonline.net/lote/detalhe/86269", "PAINEL DE PARTIDA DE GERADORES")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=HYPERLINK("https://www.leilaoonline.net/lote/detalhe/86270", "164")</f>
      </c>
      <c r="B51" s="4" t="s">
        <f>=HYPERLINK("https://www.leilaoonline.net/lote/detalhe/86270", "CHILLER MECALOR 75000KCAL")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1.750,00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=HYPERLINK("https://www.leilaoonline.net/lote/detalhe/86271", "165")</f>
      </c>
      <c r="B52" s="4" t="s">
        <f>=HYPERLINK("https://www.leilaoonline.net/lote/detalhe/86271", "LAMINADORA MARCA WV 2017; ROLARIA ANILOX; FORNO 3 ESTÁGIOS; REBOBINADOR; ESPESSURAS DE APLICAÇÃO: 0,06MM a 0,40MM, LARGURA: 1000MM")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=HYPERLINK("https://www.leilaoonline.net/lote/detalhe/86272", "201")</f>
      </c>
      <c r="B53" s="4" t="s">
        <f>=HYPERLINK("https://www.leilaoonline.net/lote/detalhe/86272", "ESTANTE DE AÇO; PRATELEIRA APROX. 700 KG (PREÇO POR KG) 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5,40</t>
        </is>
      </c>
      <c r="F53" s="4" t="inlineStr">
        <is>
          <t>0.10</t>
        </is>
      </c>
    </row>
    <row collapsed="false" customFormat="false" customHeight="false" hidden="false" ht="12.1" outlineLevel="0" r="54">
      <c r="A54" s="5" t="s">
        <f>=HYPERLINK("https://www.leilaoonline.net/lote/detalhe/86273", "202")</f>
      </c>
      <c r="B54" s="4" t="s">
        <f>=HYPERLINK("https://www.leilaoonline.net/lote/detalhe/86273", "ESTANTE DE AÇO; PRATELEIRA APROX. 1000 KG (PREÇO POR KG) 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5,30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=HYPERLINK("https://www.leilaoonline.net/lote/detalhe/86274", "207")</f>
      </c>
      <c r="B55" s="4" t="s">
        <f>=HYPERLINK("https://www.leilaoonline.net/lote/detalhe/86274", "SECADOR DE AR METALPLAN")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=HYPERLINK("https://www.leilaoonline.net/lote/detalhe/86275", "208")</f>
      </c>
      <c r="B56" s="4" t="s">
        <f>=HYPERLINK("https://www.leilaoonline.net/lote/detalhe/86275", "MÁQUINA DE JATO DE AREIA")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=HYPERLINK("https://www.leilaoonline.net/lote/detalhe/86276", "209")</f>
      </c>
      <c r="B57" s="4" t="s">
        <f>=HYPERLINK("https://www.leilaoonline.net/lote/detalhe/86276", "LOTE COM 6 UNIDADES HIDRÁULICAS 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2.050,00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=HYPERLINK("https://www.leilaoonline.net/lote/detalhe/86277", "210")</f>
      </c>
      <c r="B58" s="4" t="s">
        <f>=HYPERLINK("https://www.leilaoonline.net/lote/detalhe/86277", "LOTE COM 9 ARQUIVOS PARA ESCRITÓRIO")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=HYPERLINK("https://www.leilaoonline.net/lote/detalhe/86278", "212")</f>
      </c>
      <c r="B59" s="4" t="s">
        <f>=HYPERLINK("https://www.leilaoonline.net/lote/detalhe/86278", "VENTOINHA EXAUSTOR INDUSTRIAL PARA 5 HP 1700RPM")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=HYPERLINK("https://www.leilaoonline.net/lote/detalhe/86279", "213")</f>
      </c>
      <c r="B60" s="4" t="s">
        <f>=HYPERLINK("https://www.leilaoonline.net/lote/detalhe/86279", "VENTOINHA EXAUSTOR INDUSTRIAL PARA 2 HP 2800RPM")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=HYPERLINK("https://www.leilaoonline.net/lote/detalhe/86280", "214")</f>
      </c>
      <c r="B61" s="4" t="s">
        <f>=HYPERLINK("https://www.leilaoonline.net/lote/detalhe/86280", "VENTOINHA EXAUSTOR INDUSTRIAL PARA 2 HP 2800RPM")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=HYPERLINK("https://www.leilaoonline.net/lote/detalhe/86281", "215")</f>
      </c>
      <c r="B62" s="4" t="s">
        <f>=HYPERLINK("https://www.leilaoonline.net/lote/detalhe/86281", "RECUPERADOR/RECICLADOR DE SOLVENTES E THINNER")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1.100,00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=HYPERLINK("https://www.leilaoonline.net/lote/detalhe/86282", "219")</f>
      </c>
      <c r="B63" s="4" t="s">
        <f>=HYPERLINK("https://www.leilaoonline.net/lote/detalhe/86282", "MÁQUINA DE LIMPEZA E TROCA DE LÍQUIDO DE ARREFECIMENTO OVERFLUSH")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=HYPERLINK("https://www.leilaoonline.net/lote/detalhe/86283", "220")</f>
      </c>
      <c r="B64" s="4" t="s">
        <f>=HYPERLINK("https://www.leilaoonline.net/lote/detalhe/86283", "BALANÇA ANTROPOMÉTRICA MECÂNICA 150KG")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=HYPERLINK("https://www.leilaoonline.net/lote/detalhe/86284", "222")</f>
      </c>
      <c r="B65" s="4" t="s">
        <f>=HYPERLINK("https://www.leilaoonline.net/lote/detalhe/86284", "TORNO REVOLVER")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1.100,00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=HYPERLINK("https://www.leilaoonline.net/lote/detalhe/86285", "224")</f>
      </c>
      <c r="B66" s="4" t="s">
        <f>=HYPERLINK("https://www.leilaoonline.net/lote/detalhe/86285", "LOTE DE PORTA MOLDES E MOLDES PARA ESTAMPARIA PRENSA EXCÊNTRICA PREÇO POR KG")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4,00</t>
        </is>
      </c>
      <c r="F66" s="4" t="inlineStr">
        <is>
          <t>2.50</t>
        </is>
      </c>
    </row>
    <row collapsed="false" customFormat="false" customHeight="false" hidden="false" ht="12.1" outlineLevel="0" r="67">
      <c r="A67" s="5" t="s">
        <f>=HYPERLINK("https://www.leilaoonline.net/lote/detalhe/86286", "229")</f>
      </c>
      <c r="B67" s="4" t="s">
        <f>=HYPERLINK("https://www.leilaoonline.net/lote/detalhe/86286", "LOTE COM 6 CABEÇOTES PARA ROSQUEADEIRA RIDGID")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=HYPERLINK("https://www.leilaoonline.net/lote/detalhe/86287", "230")</f>
      </c>
      <c r="B68" s="4" t="s">
        <f>=HYPERLINK("https://www.leilaoonline.net/lote/detalhe/86287", "2 MESAS PARA REFEITÓRIO COM 4 LUGARES")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=HYPERLINK("https://www.leilaoonline.net/lote/detalhe/86288", "235")</f>
      </c>
      <c r="B69" s="4" t="s">
        <f>=HYPERLINK("https://www.leilaoonline.net/lote/detalhe/86288", "LOTE COM 24 LUMINÁRIAS COM E SEM LÂMPADA")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=HYPERLINK("https://www.leilaoonline.net/lote/detalhe/86289", "236")</f>
      </c>
      <c r="B70" s="4" t="s">
        <f>=HYPERLINK("https://www.leilaoonline.net/lote/detalhe/86289", "LOTE COM 41 LUMINÁRIAS")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=HYPERLINK("https://www.leilaoonline.net/lote/detalhe/86290", "237")</f>
      </c>
      <c r="B71" s="4" t="s">
        <f>=HYPERLINK("https://www.leilaoonline.net/lote/detalhe/86290", "LOTE COM 62 LUMINÁRIAS COM E SEM LÂMPADA")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=HYPERLINK("https://www.leilaoonline.net/lote/detalhe/86291", "238")</f>
      </c>
      <c r="B72" s="4" t="s">
        <f>=HYPERLINK("https://www.leilaoonline.net/lote/detalhe/86291", "LOTE COM 11 PLACAS DE VIDRO EMOLDURADAS DE APX. 260X120CM, TAMANHOS IGUAIS")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=HYPERLINK("https://www.leilaoonline.net/lote/detalhe/86292", "239")</f>
      </c>
      <c r="B73" s="4" t="s">
        <f>=HYPERLINK("https://www.leilaoonline.net/lote/detalhe/86292", "LOTE COM 10 PLACAS DE VIDRO EMOLDURADAS DE APX. 260X120CM, TAMANHOS IGUAIS")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=HYPERLINK("https://www.leilaoonline.net/lote/detalhe/86293", "240")</f>
      </c>
      <c r="B74" s="4" t="s">
        <f>=HYPERLINK("https://www.leilaoonline.net/lote/detalhe/86293", "LOTE COM 7 PLACAS MAIORES (APX. 260X60CM) E 12 MENORES (APX. 260X25CM)")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=HYPERLINK("https://www.leilaoonline.net/lote/detalhe/86294", "241")</f>
      </c>
      <c r="B75" s="4" t="s">
        <f>=HYPERLINK("https://www.leilaoonline.net/lote/detalhe/86294", "LOTE COM 10 PLACAS DE VIDRO EMOLDURADAS DE APX. 240X80CM, TAMANHOS VARIADOS")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=HYPERLINK("https://www.leilaoonline.net/lote/detalhe/86295", "242")</f>
      </c>
      <c r="B76" s="4" t="s">
        <f>=HYPERLINK("https://www.leilaoonline.net/lote/detalhe/86295", "LOTE COM 9 PLACAS DE VIDRO EMOLDURADAS DE APX. 260X110CM, TAMANHOS IGUAIS")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=HYPERLINK("https://www.leilaoonline.net/lote/detalhe/86296", "245")</f>
      </c>
      <c r="B77" s="4" t="s">
        <f>=HYPERLINK("https://www.leilaoonline.net/lote/detalhe/86296", "LOTE COM 4 PLACAS DE VIDRO EMOLDURADAS DE APX. 260X110CM, TAMANHOS IGUAIS")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=HYPERLINK("https://www.leilaoonline.net/lote/detalhe/86297", "246")</f>
      </c>
      <c r="B78" s="4" t="s">
        <f>=HYPERLINK("https://www.leilaoonline.net/lote/detalhe/86297", "PISO DE EMBORRACHADO MOEDA 50X50CM; APROXIMADAMENTE 400 UNIDADES")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=HYPERLINK("https://www.leilaoonline.net/lote/detalhe/86298", "248")</f>
      </c>
      <c r="B79" s="4" t="s">
        <f>=HYPERLINK("https://www.leilaoonline.net/lote/detalhe/86298", "LOTE COM 2 MESAS DE ESCRITÓRIO")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=HYPERLINK("https://www.leilaoonline.net/lote/detalhe/86299", "249")</f>
      </c>
      <c r="B80" s="4" t="s">
        <f>=HYPERLINK("https://www.leilaoonline.net/lote/detalhe/86299", "LOTE COM 3 MESAS EM "L" ESCRITÓRIO")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=HYPERLINK("https://www.leilaoonline.net/lote/detalhe/86300", "250")</f>
      </c>
      <c r="B81" s="4" t="s">
        <f>=HYPERLINK("https://www.leilaoonline.net/lote/detalhe/86300", "MESA DE ESCRITÓRIO")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=HYPERLINK("https://www.leilaoonline.net/lote/detalhe/86301", "252")</f>
      </c>
      <c r="B82" s="4" t="s">
        <f>=HYPERLINK("https://www.leilaoonline.net/lote/detalhe/86301", "COMPRESSOR DE AR 30 PÉS SCHULZ WAYNE PISTÃO 7,5HP")</f>
      </c>
      <c r="C82" s="4" t="inlineStr">
        <is>
          <t>Não vendido</t>
        </is>
      </c>
      <c r="D82" s="4" t="inlineStr">
        <is>
          <t>13</t>
        </is>
      </c>
      <c r="E82" s="5" t="inlineStr">
        <is>
          <t>2.800,00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=HYPERLINK("https://www.leilaoonline.net/lote/detalhe/86302", "254")</f>
      </c>
      <c r="B83" s="4" t="s">
        <f>=HYPERLINK("https://www.leilaoonline.net/lote/detalhe/86302", "PRENSA EXCÊNTRICA 8 TONELADAS HARLO")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=HYPERLINK("https://www.leilaoonline.net/lote/detalhe/86303", "255")</f>
      </c>
      <c r="B84" s="4" t="s">
        <f>=HYPERLINK("https://www.leilaoonline.net/lote/detalhe/86303", "PRENSA BALANCIM MANUAL 10TON")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=HYPERLINK("https://www.leilaoonline.net/lote/detalhe/86304", "256")</f>
      </c>
      <c r="B85" s="4" t="s">
        <f>=HYPERLINK("https://www.leilaoonline.net/lote/detalhe/86304", "PRENSA BALANCIM MANUAL 15TON")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=HYPERLINK("https://www.leilaoonline.net/lote/detalhe/86305", "257")</f>
      </c>
      <c r="B86" s="4" t="s">
        <f>=HYPERLINK("https://www.leilaoonline.net/lote/detalhe/86305", "PRENSA BALANCIM MANUAL 15TON")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=HYPERLINK("https://www.leilaoonline.net/lote/detalhe/86306", "258")</f>
      </c>
      <c r="B87" s="4" t="s">
        <f>=HYPERLINK("https://www.leilaoonline.net/lote/detalhe/86306", "PÓRTICO 460CM LARGURA X 390 CM ALTURA X 30CM ALT VIGA")</f>
      </c>
      <c r="C87" s="4" t="inlineStr">
        <is>
          <t>Vendido</t>
        </is>
      </c>
      <c r="D87" s="4" t="inlineStr">
        <is>
          <t>15</t>
        </is>
      </c>
      <c r="E87" s="5" t="inlineStr">
        <is>
          <t>4.500,00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=HYPERLINK("https://www.leilaoonline.net/lote/detalhe/86307", "259")</f>
      </c>
      <c r="B88" s="4" t="s">
        <f>=HYPERLINK("https://www.leilaoonline.net/lote/detalhe/86307", "PÓRTICO 420CM LARGURA X 300 CM ALTURA X 20CM ALT VIGA")</f>
      </c>
      <c r="C88" s="4" t="inlineStr">
        <is>
          <t>Não vendido</t>
        </is>
      </c>
      <c r="D88" s="4" t="inlineStr">
        <is>
          <t>20</t>
        </is>
      </c>
      <c r="E88" s="5" t="inlineStr">
        <is>
          <t>3.850,00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=HYPERLINK("https://www.leilaoonline.net/lote/detalhe/86308", "260")</f>
      </c>
      <c r="B89" s="4" t="s">
        <f>=HYPERLINK("https://www.leilaoonline.net/lote/detalhe/86308", "PÓRTICO 330CM LARGURA X 410 CM ALTURA X 20CM ALT VIGA")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1.150,00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=HYPERLINK("https://www.leilaoonline.net/lote/detalhe/86309", "263")</f>
      </c>
      <c r="B90" s="4" t="s">
        <f>=HYPERLINK("https://www.leilaoonline.net/lote/detalhe/86309", "GUILHOTINA MECÂNICA PARA CHAPAS 1200X2MM")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1.500,00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=HYPERLINK("https://www.leilaoonline.net/lote/detalhe/86310", "301")</f>
      </c>
      <c r="B91" s="4" t="s">
        <f>=HYPERLINK("https://www.leilaoonline.net/lote/detalhe/86310", "BOMBA DE VÁCUO TIPO ROOTS 15CV")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1.450,00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=HYPERLINK("https://www.leilaoonline.net/lote/detalhe/86311", "302")</f>
      </c>
      <c r="B92" s="4" t="s">
        <f>=HYPERLINK("https://www.leilaoonline.net/lote/detalhe/86311", "FURADEIRA ROSQUEADERA MELLOMETAL")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750,00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=HYPERLINK("https://www.leilaoonline.net/lote/detalhe/86312", "304")</f>
      </c>
      <c r="B93" s="4" t="s">
        <f>=HYPERLINK("https://www.leilaoonline.net/lote/detalhe/86312", "COMPRESSOR WAYNE 60 PÉS")</f>
      </c>
      <c r="C93" s="4" t="inlineStr">
        <is>
          <t>Não vendido</t>
        </is>
      </c>
      <c r="D93" s="4" t="inlineStr">
        <is>
          <t>37</t>
        </is>
      </c>
      <c r="E93" s="5" t="inlineStr">
        <is>
          <t>6.800,00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=HYPERLINK("https://www.leilaoonline.net/lote/detalhe/86313", "305")</f>
      </c>
      <c r="B94" s="4" t="s">
        <f>=HYPERLINK("https://www.leilaoonline.net/lote/detalhe/86313", "UNIDADE HIDRÁULICA REXROTH")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750,00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=HYPERLINK("https://www.leilaoonline.net/lote/detalhe/86314", "307")</f>
      </c>
      <c r="B95" s="4" t="s">
        <f>=HYPERLINK("https://www.leilaoonline.net/lote/detalhe/86314", "ROSQUEADEIRA PARA TUBOS")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=HYPERLINK("https://www.leilaoonline.net/lote/detalhe/86315", "308")</f>
      </c>
      <c r="B96" s="4" t="s">
        <f>=HYPERLINK("https://www.leilaoonline.net/lote/detalhe/86315", "ROSQUEADEIRA PARA TUBOS")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=HYPERLINK("https://www.leilaoonline.net/lote/detalhe/86316", "309")</f>
      </c>
      <c r="B97" s="4" t="s">
        <f>=HYPERLINK("https://www.leilaoonline.net/lote/detalhe/86316", "ROSQUEADEIRA PARA TUBOS")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=HYPERLINK("https://www.leilaoonline.net/lote/detalhe/86317", "310")</f>
      </c>
      <c r="B98" s="4" t="s">
        <f>=HYPERLINK("https://www.leilaoonline.net/lote/detalhe/86317", "MISTURADOR E PRÉ AQUECEDOR PARA EXTRUSORA PLÁSTICO")</f>
      </c>
      <c r="C98" s="4" t="inlineStr">
        <is>
          <t>Não vendido</t>
        </is>
      </c>
      <c r="D98" s="4" t="inlineStr">
        <is>
          <t>19</t>
        </is>
      </c>
      <c r="E98" s="5" t="inlineStr">
        <is>
          <t>5.500,00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=HYPERLINK("https://www.leilaoonline.net/lote/detalhe/86318", "312")</f>
      </c>
      <c r="B99" s="4" t="s">
        <f>=HYPERLINK("https://www.leilaoonline.net/lote/detalhe/86318", "MISTURADOR E PRÉ AQUECEDOR PARA EXTRUSORA PLÁSTICO")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1.150,00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=HYPERLINK("https://www.leilaoonline.net/lote/detalhe/86319", "313")</f>
      </c>
      <c r="B100" s="4" t="s">
        <f>=HYPERLINK("https://www.leilaoonline.net/lote/detalhe/86319", "MÁQUINA PARA PINTURA DE FAIXA VIARIA")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=HYPERLINK("https://www.leilaoonline.net/lote/detalhe/86320", "314")</f>
      </c>
      <c r="B101" s="4" t="s">
        <f>=HYPERLINK("https://www.leilaoonline.net/lote/detalhe/86320", "MÁQUINA PARA PINTURA DE FAIXA VIARIA")</f>
      </c>
      <c r="C101" s="4" t="inlineStr">
        <is>
          <t>Não vendido</t>
        </is>
      </c>
      <c r="D101" s="4" t="inlineStr">
        <is>
          <t>11</t>
        </is>
      </c>
      <c r="E101" s="5" t="inlineStr">
        <is>
          <t>3.000,00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=HYPERLINK("https://www.leilaoonline.net/lote/detalhe/86321", "315")</f>
      </c>
      <c r="B102" s="4" t="s">
        <f>=HYPERLINK("https://www.leilaoonline.net/lote/detalhe/86321", "MÁQUINA PARA PINTURA DE FAIXA VIARIA")</f>
      </c>
      <c r="C102" s="4" t="inlineStr">
        <is>
          <t>Não vendido</t>
        </is>
      </c>
      <c r="D102" s="4" t="inlineStr">
        <is>
          <t>10</t>
        </is>
      </c>
      <c r="E102" s="5" t="inlineStr">
        <is>
          <t>3.000,00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=HYPERLINK("https://www.leilaoonline.net/lote/detalhe/86322", "317")</f>
      </c>
      <c r="B103" s="4" t="s">
        <f>=HYPERLINK("https://www.leilaoonline.net/lote/detalhe/86322", "CLIMATIZADOR DE AR JOAPE")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=HYPERLINK("https://www.leilaoonline.net/lote/detalhe/86323", "319")</f>
      </c>
      <c r="B104" s="4" t="s">
        <f>=HYPERLINK("https://www.leilaoonline.net/lote/detalhe/86323", "COMPRESSOR DE AR 30 PÉS SCHULZ WAYNE PISTÃO 7,5HP")</f>
      </c>
      <c r="C104" s="4" t="inlineStr">
        <is>
          <t>Não vendido</t>
        </is>
      </c>
      <c r="D104" s="4" t="inlineStr">
        <is>
          <t>13</t>
        </is>
      </c>
      <c r="E104" s="5" t="inlineStr">
        <is>
          <t>2.800,00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=HYPERLINK("https://www.leilaoonline.net/lote/detalhe/86324", "320")</f>
      </c>
      <c r="B105" s="4" t="s">
        <f>=HYPERLINK("https://www.leilaoonline.net/lote/detalhe/86324", "GUILHOTINA WMW 2500X12MM (1/2'')")</f>
      </c>
      <c r="C105" s="4" t="inlineStr">
        <is>
          <t>Não vendido</t>
        </is>
      </c>
      <c r="D105" s="4" t="inlineStr">
        <is>
          <t>8</t>
        </is>
      </c>
      <c r="E105" s="5" t="inlineStr">
        <is>
          <t>16.500,00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=HYPERLINK("https://www.leilaoonline.net/lote/detalhe/86325", "321")</f>
      </c>
      <c r="B106" s="4" t="s">
        <f>=HYPERLINK("https://www.leilaoonline.net/lote/detalhe/86325", "TALHA GUINCHO ELÉTRICO SEMI-NOVO CAPACIDADE 300 A 600KG ELEVAÇÃO 12M/6M")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=HYPERLINK("https://www.leilaoonline.net/lote/detalhe/86326", "322")</f>
      </c>
      <c r="B107" s="4" t="s">
        <f>=HYPERLINK("https://www.leilaoonline.net/lote/detalhe/86326", "TALHA GUINCHO ELÉTRICO SEMI-NOVO CAPACIDADE 300 A 600KG ELEVAÇÃO 12M/6M")</f>
      </c>
      <c r="C107" s="4" t="inlineStr">
        <is>
          <t>Vendido</t>
        </is>
      </c>
      <c r="D107" s="4" t="inlineStr">
        <is>
          <t>6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=HYPERLINK("https://www.leilaoonline.net/lote/detalhe/86327", "323")</f>
      </c>
      <c r="B108" s="4" t="s">
        <f>=HYPERLINK("https://www.leilaoonline.net/lote/detalhe/86327", "TALHA GUINCHO ELÉTRICO SEMI-NOVO CAPACIDADE 300 A 600KG ELEVAÇÃO 12M/6M")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=HYPERLINK("https://www.leilaoonline.net/lote/detalhe/86328", "324")</f>
      </c>
      <c r="B109" s="4" t="s">
        <f>=HYPERLINK("https://www.leilaoonline.net/lote/detalhe/86328", "TALHA GUINCHO ELÉTRICO SEMI-NOVO CAPACIDADE 300 A 600KG ELEVAÇÃO 12M/6M")</f>
      </c>
      <c r="C109" s="4" t="inlineStr">
        <is>
          <t>Vendido</t>
        </is>
      </c>
      <c r="D109" s="4" t="inlineStr">
        <is>
          <t>5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=HYPERLINK("https://www.leilaoonline.net/lote/detalhe/86329", "325")</f>
      </c>
      <c r="B110" s="4" t="s">
        <f>=HYPERLINK("https://www.leilaoonline.net/lote/detalhe/86329", "TALHA GUINCHO ELÉTRICO SEMI-NOVO CAPACIDADE 300 A 600KG ELEVAÇÃO 12M/6M")</f>
      </c>
      <c r="C110" s="4" t="inlineStr">
        <is>
          <t>Vendido</t>
        </is>
      </c>
      <c r="D110" s="4" t="inlineStr">
        <is>
          <t>6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=HYPERLINK("https://www.leilaoonline.net/lote/detalhe/86330", "328")</f>
      </c>
      <c r="B111" s="4" t="s">
        <f>=HYPERLINK("https://www.leilaoonline.net/lote/detalhe/86330", "TALHA GUINCHO ELÉTRICO SEMI-NOVO CAPACIDADE 300 A 600KG ELEVAÇÃO 12M/6M")</f>
      </c>
      <c r="C111" s="4" t="inlineStr">
        <is>
          <t>Não vendido</t>
        </is>
      </c>
      <c r="D111" s="4" t="inlineStr">
        <is>
          <t>5</t>
        </is>
      </c>
      <c r="E111" s="5" t="inlineStr">
        <is>
          <t>800,00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=HYPERLINK("https://www.leilaoonline.net/lote/detalhe/86331", "335")</f>
      </c>
      <c r="B112" s="4" t="s">
        <f>=HYPERLINK("https://www.leilaoonline.net/lote/detalhe/86331", "EMPILHADEIRA MANUAL TRANSLIFT 800KG C/PLATAFORMA")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1.150,00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=HYPERLINK("https://www.leilaoonline.net/lote/detalhe/86332", "336")</f>
      </c>
      <c r="B113" s="4" t="s">
        <f>=HYPERLINK("https://www.leilaoonline.net/lote/detalhe/86332", "EMPILHADEIRA MANUAL TRANSLIFT 800KG")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=HYPERLINK("https://www.leilaoonline.net/lote/detalhe/86333", "337")</f>
      </c>
      <c r="B114" s="4" t="s">
        <f>=HYPERLINK("https://www.leilaoonline.net/lote/detalhe/86333", "EMPILHADEIRA MANUAL TRANSLIFT 400KG")</f>
      </c>
      <c r="C114" s="4" t="inlineStr">
        <is>
          <t>Não vendido</t>
        </is>
      </c>
      <c r="D114" s="4" t="inlineStr">
        <is>
          <t>6</t>
        </is>
      </c>
      <c r="E114" s="5" t="inlineStr">
        <is>
          <t>400,00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=HYPERLINK("https://www.leilaoonline.net/lote/detalhe/86334", "338")</f>
      </c>
      <c r="B115" s="4" t="s">
        <f>=HYPERLINK("https://www.leilaoonline.net/lote/detalhe/86334", "LIXADEIRA DE CINTA INDUSTRIAL ROCCO")</f>
      </c>
      <c r="C115" s="4" t="inlineStr">
        <is>
          <t>Vendido</t>
        </is>
      </c>
      <c r="D115" s="4" t="inlineStr">
        <is>
          <t>23</t>
        </is>
      </c>
      <c r="E115" s="5" t="inlineStr">
        <is>
          <t>4.450,00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=HYPERLINK("https://www.leilaoonline.net/lote/detalhe/86335", "339")</f>
      </c>
      <c r="B116" s="4" t="s">
        <f>=HYPERLINK("https://www.leilaoonline.net/lote/detalhe/86335", "EQUIPAMENTO PARA PINTURA ELETROSTATICA TECNOAVANCE")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=HYPERLINK("https://www.leilaoonline.net/lote/detalhe/86336", "341")</f>
      </c>
      <c r="B117" s="4" t="s">
        <f>=HYPERLINK("https://www.leilaoonline.net/lote/detalhe/86336", "PRENSA DE FRICÇÃO 250 TON")</f>
      </c>
      <c r="C117" s="4" t="inlineStr">
        <is>
          <t>Não vendido</t>
        </is>
      </c>
      <c r="D117" s="4" t="inlineStr">
        <is>
          <t>3</t>
        </is>
      </c>
      <c r="E117" s="5" t="inlineStr">
        <is>
          <t>5.500,00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=HYPERLINK("https://www.leilaoonline.net/lote/detalhe/86337", "350")</f>
      </c>
      <c r="B118" s="4" t="s">
        <f>=HYPERLINK("https://www.leilaoonline.net/lote/detalhe/86337", "AR CONDICIONADO 50.000 BTUS")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=HYPERLINK("https://www.leilaoonline.net/lote/detalhe/86338", "351")</f>
      </c>
      <c r="B119" s="4" t="s">
        <f>=HYPERLINK("https://www.leilaoonline.net/lote/detalhe/86338", "AR CONDICIONADO 50.000 BTUS")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=HYPERLINK("https://www.leilaoonline.net/lote/detalhe/86339", "352")</f>
      </c>
      <c r="B120" s="4" t="s">
        <f>=HYPERLINK("https://www.leilaoonline.net/lote/detalhe/86339", "AR CONDICIONADO 50.000 BTUS")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=HYPERLINK("https://www.leilaoonline.net/lote/detalhe/86340", "353")</f>
      </c>
      <c r="B121" s="4" t="s">
        <f>=HYPERLINK("https://www.leilaoonline.net/lote/detalhe/86340", "AR CONDICIONADO 50.000 BTUS")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=HYPERLINK("https://www.leilaoonline.net/lote/detalhe/86341", "354")</f>
      </c>
      <c r="B122" s="4" t="s">
        <f>=HYPERLINK("https://www.leilaoonline.net/lote/detalhe/86341", "CARRINHO ABERTO PARA FERRAMENTAS (1 UNIDADE)")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=HYPERLINK("https://www.leilaoonline.net/lote/detalhe/86342", "355")</f>
      </c>
      <c r="B123" s="4" t="s">
        <f>=HYPERLINK("https://www.leilaoonline.net/lote/detalhe/86342", "CARRINHO ABERTO PARA FERRAMENTAS (1 UNIDADE)")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=HYPERLINK("https://www.leilaoonline.net/lote/detalhe/86343", "356")</f>
      </c>
      <c r="B124" s="4" t="s">
        <f>=HYPERLINK("https://www.leilaoonline.net/lote/detalhe/86343", "CARRINHO ABERTO PARA FERRAMENTAS (1 UNIDADE)")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=HYPERLINK("https://www.leilaoonline.net/lote/detalhe/86344", "357")</f>
      </c>
      <c r="B125" s="4" t="s">
        <f>=HYPERLINK("https://www.leilaoonline.net/lote/detalhe/86344", "CARRINHO ABERTO PARA FERRAMENTAS (1 UNIDADE)")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=HYPERLINK("https://www.leilaoonline.net/lote/detalhe/86345", "358")</f>
      </c>
      <c r="B126" s="4" t="s">
        <f>=HYPERLINK("https://www.leilaoonline.net/lote/detalhe/86345", "CARRINHO ABERTO PARA FERRAMENTAS (1 UNIDADE)")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=HYPERLINK("https://www.leilaoonline.net/lote/detalhe/86346", "359")</f>
      </c>
      <c r="B127" s="4" t="s">
        <f>=HYPERLINK("https://www.leilaoonline.net/lote/detalhe/86346", "TANQUE DE POLIPROPILENO PARA GALVANOPLASTIA 1600 LITROS")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=HYPERLINK("https://www.leilaoonline.net/lote/detalhe/86347", "360")</f>
      </c>
      <c r="B128" s="4" t="s">
        <f>=HYPERLINK("https://www.leilaoonline.net/lote/detalhe/86347", "TANQUE DE POLIPROPILENO PARA GALVANOPLASTIA 1200 LITROS")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=HYPERLINK("https://www.leilaoonline.net/lote/detalhe/86348", "361")</f>
      </c>
      <c r="B129" s="4" t="s">
        <f>=HYPERLINK("https://www.leilaoonline.net/lote/detalhe/86348", "TANQUE DE POLIPROPILENO PARA GALVANOPLASTIA 150 LITROS")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=HYPERLINK("https://www.leilaoonline.net/lote/detalhe/86350", "363")</f>
      </c>
      <c r="B130" s="4" t="s">
        <f>=HYPERLINK("https://www.leilaoonline.net/lote/detalhe/86350", "PRENSA EXCÊNTRICA 25 TON.")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1.250,00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=HYPERLINK("https://www.leilaoonline.net/lote/detalhe/86351", "364")</f>
      </c>
      <c r="B131" s="4" t="s">
        <f>=HYPERLINK("https://www.leilaoonline.net/lote/detalhe/86351", "PLAINA LIMADORA ZOCCA 900MM")</f>
      </c>
      <c r="C131" s="4" t="inlineStr">
        <is>
          <t>Não vendido</t>
        </is>
      </c>
      <c r="D131" s="4" t="inlineStr">
        <is>
          <t>42</t>
        </is>
      </c>
      <c r="E131" s="5" t="inlineStr">
        <is>
          <t>7.150,00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=HYPERLINK("https://www.leilaoonline.net/lote/detalhe/86352", "365")</f>
      </c>
      <c r="B132" s="4" t="s">
        <f>=HYPERLINK("https://www.leilaoonline.net/lote/detalhe/86352", "ESTRUTURA DE MÁQUINA ROSQUEADEIRA INCOMPLETA")</f>
      </c>
      <c r="C132" s="4" t="inlineStr">
        <is>
          <t>Não vendido</t>
        </is>
      </c>
      <c r="D132" s="4" t="inlineStr">
        <is>
          <t>2</t>
        </is>
      </c>
      <c r="E132" s="5" t="inlineStr">
        <is>
          <t>1.300,00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=HYPERLINK("https://www.leilaoonline.net/lote/detalhe/86353", "366")</f>
      </c>
      <c r="B133" s="4" t="s">
        <f>=HYPERLINK("https://www.leilaoonline.net/lote/detalhe/86353", "ESTRUTURA DE MÁQUINA ROSQUEADEIRA INCOMPLETA")</f>
      </c>
      <c r="C133" s="4" t="inlineStr">
        <is>
          <t>Não vendido</t>
        </is>
      </c>
      <c r="D133" s="4" t="inlineStr">
        <is>
          <t>2</t>
        </is>
      </c>
      <c r="E133" s="5" t="inlineStr">
        <is>
          <t>1.300,00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=HYPERLINK("https://www.leilaoonline.net/lote/detalhe/86354", "367")</f>
      </c>
      <c r="B134" s="4" t="s">
        <f>=HYPERLINK("https://www.leilaoonline.net/lote/detalhe/86354", "SELADORA RAL-TEC")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=HYPERLINK("https://www.leilaoonline.net/lote/detalhe/86355", "368")</f>
      </c>
      <c r="B135" s="4" t="s">
        <f>=HYPERLINK("https://www.leilaoonline.net/lote/detalhe/86355", "PRENSA HIDRÁULICA SACA PINO")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=HYPERLINK("https://www.leilaoonline.net/lote/detalhe/86356", "369")</f>
      </c>
      <c r="B136" s="4" t="s">
        <f>=HYPERLINK("https://www.leilaoonline.net/lote/detalhe/86356", "REBARBADOR VIBRATORIO VIBROCHIP")</f>
      </c>
      <c r="C136" s="4" t="inlineStr">
        <is>
          <t>Não vendido</t>
        </is>
      </c>
      <c r="D136" s="4" t="inlineStr">
        <is>
          <t>6</t>
        </is>
      </c>
      <c r="E136" s="5" t="inlineStr">
        <is>
          <t>2.250,00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=HYPERLINK("https://www.leilaoonline.net/lote/detalhe/86357", "370")</f>
      </c>
      <c r="B137" s="4" t="s">
        <f>=HYPERLINK("https://www.leilaoonline.net/lote/detalhe/86357", "REBARBADOR VIBRATORIO VIBROCHIP")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=HYPERLINK("https://www.leilaoonline.net/lote/detalhe/86358", "372")</f>
      </c>
      <c r="B138" s="4" t="s">
        <f>=HYPERLINK("https://www.leilaoonline.net/lote/detalhe/86358", "CARRINHO ABERTO PORTA FERRAMENTAS")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=HYPERLINK("https://www.leilaoonline.net/lote/detalhe/86359", "377")</f>
      </c>
      <c r="B139" s="4" t="s">
        <f>=HYPERLINK("https://www.leilaoonline.net/lote/detalhe/86359", "MOTOR ELÉTRICO 60HP 4 POLOS 1785RPM 22V/440V")</f>
      </c>
      <c r="C139" s="4" t="inlineStr">
        <is>
          <t>Não vendido</t>
        </is>
      </c>
      <c r="D139" s="4" t="inlineStr">
        <is>
          <t>2</t>
        </is>
      </c>
      <c r="E139" s="5" t="inlineStr">
        <is>
          <t>1.500,00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=HYPERLINK("https://www.leilaoonline.net/lote/detalhe/86360", "379")</f>
      </c>
      <c r="B140" s="4" t="s">
        <f>=HYPERLINK("https://www.leilaoonline.net/lote/detalhe/86360", "MOTOR ELÉTRICO 60HP 4 POLOS 1785RPM 440V")</f>
      </c>
      <c r="C140" s="4" t="inlineStr">
        <is>
          <t>Não vendido</t>
        </is>
      </c>
      <c r="D140" s="4" t="inlineStr">
        <is>
          <t>2</t>
        </is>
      </c>
      <c r="E140" s="5" t="inlineStr">
        <is>
          <t>1.250,00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=HYPERLINK("https://www.leilaoonline.net/lote/detalhe/86349", "2002")</f>
      </c>
      <c r="B141" s="4" t="s">
        <f>=HYPERLINK("https://www.leilaoonline.net/lote/detalhe/86349", "CABEÇOTE DE ESPALMADEIRA PVC FACA SOBRE CILINDRO - CÓD. 525 - CL2022")</f>
      </c>
      <c r="C141" s="4" t="inlineStr">
        <is>
          <t>Não vendido</t>
        </is>
      </c>
      <c r="D141" s="4" t="inlineStr">
        <is>
          <t>2</t>
        </is>
      </c>
      <c r="E141" s="5" t="inlineStr">
        <is>
          <t>1.025,00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=HYPERLINK("https://www.leilaoonline.net/lote/detalhe/86361", "2003")</f>
      </c>
      <c r="B142" s="4" t="s">
        <f>=HYPERLINK("https://www.leilaoonline.net/lote/detalhe/86361", "CALANDRA ESPALMADEIRA LAMINADO DE PVC - CÓD. 528 - CL2022")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1.025,00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=HYPERLINK("https://www.leilaoonline.net/lote/detalhe/86362", "2004")</f>
      </c>
      <c r="B143" s="4" t="s">
        <f>=HYPERLINK("https://www.leilaoonline.net/lote/detalhe/86362", "EXTRUSORA DE PLÁSTICO EGAN JOHN BROWN 150MM - CÓD. 725 - CL2022")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130.000,00</t>
        </is>
      </c>
      <c r="F143" s="4" t="inlineStr">
        <is>
          <t>2500.00</t>
        </is>
      </c>
    </row>
    <row collapsed="false" customFormat="false" customHeight="false" hidden="false" ht="12.1" outlineLevel="0" r="144">
      <c r="A144" s="5" t="s">
        <f>=HYPERLINK("https://www.leilaoonline.net/lote/detalhe/86363", "2005")</f>
      </c>
      <c r="B144" s="4" t="s">
        <f>=HYPERLINK("https://www.leilaoonline.net/lote/detalhe/86363", "EXTRUSORA DE PLÁSTICO EGAN JOHN BROWN 90MM - CÓD. 726 - CL2022")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70.000,00</t>
        </is>
      </c>
      <c r="F144" s="4" t="inlineStr">
        <is>
          <t>2500.00</t>
        </is>
      </c>
    </row>
    <row collapsed="false" customFormat="false" customHeight="false" hidden="false" ht="12.1" outlineLevel="0" r="145">
      <c r="A145" s="5" t="s">
        <f>=HYPERLINK("https://www.leilaoonline.net/lote/detalhe/86364", "2006")</f>
      </c>
      <c r="B145" s="4" t="s">
        <f>=HYPERLINK("https://www.leilaoonline.net/lote/detalhe/86364", "EXTRUSORA DE PLÁSTICO EGAN JOHN BROWN 90MM - CÓD. 727 - CL2022")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70.000,00</t>
        </is>
      </c>
      <c r="F145" s="4" t="inlineStr">
        <is>
          <t>2500.00</t>
        </is>
      </c>
    </row>
    <row collapsed="false" customFormat="false" customHeight="false" hidden="false" ht="12.1" outlineLevel="0" r="146">
      <c r="A146" s="5" t="s">
        <f>=HYPERLINK("https://www.leilaoonline.net/lote/detalhe/86365", "2007")</f>
      </c>
      <c r="B146" s="4" t="s">
        <f>=HYPERLINK("https://www.leilaoonline.net/lote/detalhe/86365", "CABEÇOTE FLAT DIE LAMINADO 3000MM - CL2022")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17.500,00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=HYPERLINK("https://www.leilaoonline.net/lote/detalhe/86366", "2008")</f>
      </c>
      <c r="B147" s="4" t="s">
        <f>=HYPERLINK("https://www.leilaoonline.net/lote/detalhe/86366", "CALANDRA DE PLÁSTICO PARA LAMINADOS 3000MM - CL2022")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17.500,00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=HYPERLINK("https://www.leilaoonline.net/lote/detalhe/86367", "2009")</f>
      </c>
      <c r="B148" s="4" t="s">
        <f>=HYPERLINK("https://www.leilaoonline.net/lote/detalhe/86367", "BOBINADOR ORBITAL PARA LAMINADOS 3000MM - CL2022")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=HYPERLINK("https://www.leilaoonline.net/lote/detalhe/86368", "2010")</f>
      </c>
      <c r="B149" s="4" t="s">
        <f>=HYPERLINK("https://www.leilaoonline.net/lote/detalhe/86368", "MISTURADOR E PRÉ AQUECEDOR PARA EXTRUSORA PLÁSTICO - CÓD. 732 - CL2022")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2.125,00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=HYPERLINK("https://www.leilaoonline.net/lote/detalhe/86369", "2017")</f>
      </c>
      <c r="B150" s="4" t="s">
        <f>=HYPERLINK("https://www.leilaoonline.net/lote/detalhe/86369", "EXTRUSORA PARA LAMINADOS FLAT DIE CALANDRA E PUXADOR - CÓD. 721 - CL2022")</f>
      </c>
      <c r="C150" s="4" t="inlineStr">
        <is>
          <t>Não vendido</t>
        </is>
      </c>
      <c r="D150" s="4" t="inlineStr">
        <is>
          <t>4</t>
        </is>
      </c>
      <c r="E150" s="5" t="inlineStr">
        <is>
          <t>12.500,00</t>
        </is>
      </c>
      <c r="F150" s="4" t="inlineStr">
        <is>
          <t>1250.00</t>
        </is>
      </c>
    </row>
    <row collapsed="false" customFormat="false" customHeight="false" hidden="false" ht="12.1" outlineLevel="0" r="151">
      <c r="A151" s="5" t="s">
        <f>=HYPERLINK("https://www.leilaoonline.net/lote/detalhe/86370", "2018")</f>
      </c>
      <c r="B151" s="4" t="s">
        <f>=HYPERLINK("https://www.leilaoonline.net/lote/detalhe/86370", "MISTURADOR TIPO V EM AÇO INOX 600 LITROS - CÓD. 572 - CL2022")</f>
      </c>
      <c r="C151" s="4" t="inlineStr">
        <is>
          <t>Não vendido</t>
        </is>
      </c>
      <c r="D151" s="4" t="inlineStr">
        <is>
          <t>32</t>
        </is>
      </c>
      <c r="E151" s="5" t="inlineStr">
        <is>
          <t>13.600,00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=HYPERLINK("https://www.leilaoonline.net/lote/detalhe/86371", "2019")</f>
      </c>
      <c r="B152" s="4" t="s">
        <f>=HYPERLINK("https://www.leilaoonline.net/lote/detalhe/86371", "REATOR BATEDOR AÇO INOX 1/2 CANA 1000 LITROS - Cód. 569 - CL2022")</f>
      </c>
      <c r="C152" s="4" t="inlineStr">
        <is>
          <t>Não vendido</t>
        </is>
      </c>
      <c r="D152" s="4" t="inlineStr">
        <is>
          <t>2</t>
        </is>
      </c>
      <c r="E152" s="5" t="inlineStr">
        <is>
          <t>4.525,00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=HYPERLINK("https://www.leilaoonline.net/lote/detalhe/86372", "2020")</f>
      </c>
      <c r="B153" s="4" t="s">
        <f>=HYPERLINK("https://www.leilaoonline.net/lote/detalhe/86372", "REATOR BATEDOR AÇO INOX 2000 LITROS - CÓD. 573 - CL2022")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4.375,00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=HYPERLINK("https://www.leilaoonline.net/lote/detalhe/86373", "2021")</f>
      </c>
      <c r="B154" s="4" t="s">
        <f>=HYPERLINK("https://www.leilaoonline.net/lote/detalhe/86373", "REATOR AÇO INOX 5000 LITROS MISTURADOR ENCAMISADO - CL2022")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10.500,00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=HYPERLINK("https://www.leilaoonline.net/lote/detalhe/86374", "2024")</f>
      </c>
      <c r="B155" s="4" t="s">
        <f>=HYPERLINK("https://www.leilaoonline.net/lote/detalhe/86374", "BOMBA HELICOIDAL DOSADORA NIETSCH NM045SY01L07V 2002 - CL2022")</f>
      </c>
      <c r="C155" s="4" t="inlineStr">
        <is>
          <t>Não vendido</t>
        </is>
      </c>
      <c r="D155" s="4" t="inlineStr">
        <is>
          <t>2</t>
        </is>
      </c>
      <c r="E155" s="5" t="inlineStr">
        <is>
          <t>1.275,00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=HYPERLINK("https://www.leilaoonline.net/lote/detalhe/86375", "2029")</f>
      </c>
      <c r="B156" s="4" t="s">
        <f>=HYPERLINK("https://www.leilaoonline.net/lote/detalhe/86375", "ELETROFORJA FORNO DE AQUECIMENTO FORJARIA 35KVA - CÓD. 737 - CL2022")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1.300,00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=HYPERLINK("https://www.leilaoonline.net/lote/detalhe/86376", "2032")</f>
      </c>
      <c r="B157" s="4" t="s">
        <f>=HYPERLINK("https://www.leilaoonline.net/lote/detalhe/86376", "PRENSA DE FRICÇÃO FORJARIA GUTMANN 40 TONELADAS - CÓD. 746 - CL2022")</f>
      </c>
      <c r="C157" s="4" t="inlineStr">
        <is>
          <t>Não vendido</t>
        </is>
      </c>
      <c r="D157" s="4" t="inlineStr">
        <is>
          <t>28</t>
        </is>
      </c>
      <c r="E157" s="5" t="inlineStr">
        <is>
          <t>5.175,00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=HYPERLINK("https://www.leilaoonline.net/lote/detalhe/86377", "2033")</f>
      </c>
      <c r="B158" s="4" t="s">
        <f>=HYPERLINK("https://www.leilaoonline.net/lote/detalhe/86377", "PRENSA DE FRICÇÃO FORJARIA GUTMANN 80 TONELADAS - CÓD. 747 - CL2022")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2.125,00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=HYPERLINK("https://www.leilaoonline.net/lote/detalhe/86378", "2034")</f>
      </c>
      <c r="B159" s="4" t="s">
        <f>=HYPERLINK("https://www.leilaoonline.net/lote/detalhe/86378", "PRENSA DE FRICÇÃO FORJARIA WELKO ARIETE 2000 220 TON - CÓD. 749 - CL2022")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5.500,00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=HYPERLINK("https://www.leilaoonline.net/lote/detalhe/86379", "3015")</f>
      </c>
      <c r="B160" s="4" t="s">
        <f>=HYPERLINK("https://www.leilaoonline.net/lote/detalhe/86379", " TORNO MECÂNICO 2350 X 500 MM - CÓD. 597  ")</f>
      </c>
      <c r="C160" s="4" t="inlineStr">
        <is>
          <t>Não vendido</t>
        </is>
      </c>
      <c r="D160" s="4" t="inlineStr">
        <is>
          <t>2</t>
        </is>
      </c>
      <c r="E160" s="5" t="inlineStr">
        <is>
          <t>1.275,00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=HYPERLINK("https://www.leilaoonline.net/lote/detalhe/86380", "3023")</f>
      </c>
      <c r="B161" s="4" t="s">
        <f>=HYPERLINK("https://www.leilaoonline.net/lote/detalhe/86380", " REATOR AÇO INOX 750 LITROS MISTURADOR ENCAMISADO - CÓD. 576")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4.500,00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=HYPERLINK("https://www.leilaoonline.net/lote/detalhe/86381", "3028")</f>
      </c>
      <c r="B162" s="4" t="s">
        <f>=HYPERLINK("https://www.leilaoonline.net/lote/detalhe/86381", " MISTURADOR ENCAMISADO EM AÇO INOX MOTOR 40CV")</f>
      </c>
      <c r="C162" s="4" t="inlineStr">
        <is>
          <t>Não vendido</t>
        </is>
      </c>
      <c r="D162" s="4" t="inlineStr">
        <is>
          <t>2</t>
        </is>
      </c>
      <c r="E162" s="5" t="inlineStr">
        <is>
          <t>1.675,00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=HYPERLINK("https://www.leilaoonline.net/lote/detalhe/86382", "3030")</f>
      </c>
      <c r="B163" s="4" t="s">
        <f>=HYPERLINK("https://www.leilaoonline.net/lote/detalhe/86382", " MASSEIRA INDUSTRIAL MISTURADOR - CÓD. 696")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1.250,00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=HYPERLINK("https://www.leilaoonline.net/lote/detalhe/86383", "3037")</f>
      </c>
      <c r="B164" s="4" t="s">
        <f>=HYPERLINK("https://www.leilaoonline.net/lote/detalhe/86383", " LAMINADOR BONFANTI CERAMICA TIJOLO VERMELHO BAIANO - CÓD.347")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8.750,00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=HYPERLINK("https://www.leilaoonline.net/lote/detalhe/86384", "3041")</f>
      </c>
      <c r="B165" s="4" t="s">
        <f>=HYPERLINK("https://www.leilaoonline.net/lote/detalhe/86384", " GELADEIRA REFRISAT 30000 KCAL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3.125,00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=HYPERLINK("https://www.leilaoonline.net/lote/detalhe/86385", "3047")</f>
      </c>
      <c r="B166" s="4" t="s">
        <f>=HYPERLINK("https://www.leilaoonline.net/lote/detalhe/86385", " TERMOREGULADOR VULCANIC ANO 1994 - CÓD. 440")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=HYPERLINK("https://www.leilaoonline.net/lote/detalhe/86386", "3060")</f>
      </c>
      <c r="B167" s="4" t="s">
        <f>=HYPERLINK("https://www.leilaoonline.net/lote/detalhe/86386", " MOINHO MARTELO TIGRE - CÓD. 535")</f>
      </c>
      <c r="C167" s="4" t="inlineStr">
        <is>
          <t>Não vendido</t>
        </is>
      </c>
      <c r="D167" s="4" t="inlineStr">
        <is>
          <t>2</t>
        </is>
      </c>
      <c r="E167" s="5" t="inlineStr">
        <is>
          <t>1.400,00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=HYPERLINK("https://www.leilaoonline.net/lote/detalhe/86387", "3064")</f>
      </c>
      <c r="B168" s="4" t="s">
        <f>=HYPERLINK("https://www.leilaoonline.net/lote/detalhe/86387", " MÁQUINA EMENDAR TECIDO SINTETICO E COURINO DOHLE - CÓD. 686")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1.500,00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=HYPERLINK("https://www.leilaoonline.net/lote/detalhe/86388", "3065")</f>
      </c>
      <c r="B169" s="4" t="s">
        <f>=HYPERLINK("https://www.leilaoonline.net/lote/detalhe/86388", " CILINDRO MISTURADOR BORRACHA BONITO 700 X 300 MM - CÓD. 555")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6.250,00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=HYPERLINK("https://www.leilaoonline.net/lote/detalhe/86389", "3071")</f>
      </c>
      <c r="B170" s="4" t="s">
        <f>=HYPERLINK("https://www.leilaoonline.net/lote/detalhe/86389", " VIRADOR TAMBOREADOR EM AÇO INÓX 100 LITROS - CÓD. 574")</f>
      </c>
      <c r="C170" s="4" t="inlineStr">
        <is>
          <t>Não vendido</t>
        </is>
      </c>
      <c r="D170" s="4" t="inlineStr">
        <is>
          <t>29</t>
        </is>
      </c>
      <c r="E170" s="5" t="inlineStr">
        <is>
          <t>5.200,00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=HYPERLINK("https://www.leilaoonline.net/lote/detalhe/86390", "3073")</f>
      </c>
      <c r="B171" s="4" t="s">
        <f>=HYPERLINK("https://www.leilaoonline.net/lote/detalhe/86390", " REATOR DE AÇO CARBONO 250 LITROS - CÓD. 579")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625,00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=HYPERLINK("https://www.leilaoonline.net/lote/detalhe/86391", "3088")</f>
      </c>
      <c r="B172" s="4" t="s">
        <f>=HYPERLINK("https://www.leilaoonline.net/lote/detalhe/86391", " GUILHOTINA GRÁFICA FUNTIMOD - CÓD. 99")</f>
      </c>
      <c r="C172" s="4" t="inlineStr">
        <is>
          <t>Não vendido</t>
        </is>
      </c>
      <c r="D172" s="4" t="inlineStr">
        <is>
          <t>2</t>
        </is>
      </c>
      <c r="E172" s="5" t="inlineStr">
        <is>
          <t>650,00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=HYPERLINK("https://www.leilaoonline.net/lote/detalhe/86392", "3092")</f>
      </c>
      <c r="B173" s="4" t="s">
        <f>=HYPERLINK("https://www.leilaoonline.net/lote/detalhe/86392", " MÁQUINA DE DESCASCAR CABO - CÓD. 311")</f>
      </c>
      <c r="C173" s="4" t="inlineStr">
        <is>
          <t>Não vendido</t>
        </is>
      </c>
      <c r="D173" s="4" t="inlineStr">
        <is>
          <t>31</t>
        </is>
      </c>
      <c r="E173" s="5" t="inlineStr">
        <is>
          <t>5.650,00</t>
        </is>
      </c>
      <c r="F17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2026-06-30T22:41:57.00Z</dcterms:created>
  <dc:creator>Tellks Tecnologia</dc:creator>
  <cp:revision>0</cp:revision>
</cp:coreProperties>
</file>