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TRATORES * CARROS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=HYPERLINK("https://www.leilaoonline.net/lote/detalhe/88684", "001")</f>
      </c>
      <c r="B11" s="4" t="s">
        <f>=HYPERLINK("https://www.leilaoonline.net/lote/detalhe/88684", " Caminhão VW 12.140H - com tanque - 1996/1996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=HYPERLINK("https://www.leilaoonline.net/lote/detalhe/88669", "002")</f>
      </c>
      <c r="B12" s="4" t="s">
        <f>=HYPERLINK("https://www.leilaoonline.net/lote/detalhe/88669", " Caminhão MB 1313 - com tanque - 1986/1986")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45.000,00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=HYPERLINK("https://www.leilaoonline.net/lote/detalhe/88689", "003")</f>
      </c>
      <c r="B13" s="4" t="s">
        <f>=HYPERLINK("https://www.leilaoonline.net/lote/detalhe/88689", " Caminhão VW 11.140 - Com tanque - 1990/1990 - ( Doc. Consta basculante - regularização por conta do comprador)")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=HYPERLINK("https://www.leilaoonline.net/lote/detalhe/88687", "004")</f>
      </c>
      <c r="B14" s="4" t="s">
        <f>=HYPERLINK("https://www.leilaoonline.net/lote/detalhe/88687", " Caminhão MV L 1519 1979/1979 - no chassi")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=HYPERLINK("https://www.leilaoonline.net/lote/detalhe/88685", "005")</f>
      </c>
      <c r="B15" s="4" t="s">
        <f>=HYPERLINK("https://www.leilaoonline.net/lote/detalhe/88685", " Toyota Bandeirantes 1997/1998")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=HYPERLINK("https://www.leilaoonline.net/lote/detalhe/88690", "006")</f>
      </c>
      <c r="B16" s="4" t="s">
        <f>=HYPERLINK("https://www.leilaoonline.net/lote/detalhe/88690", " Caminhão MB 710 1997 - Atenção: SEM EQUIPAMENTO - Será vendido no Chassi.")</f>
      </c>
      <c r="C16" s="4" t="inlineStr">
        <is>
          <t>Não vendido</t>
        </is>
      </c>
      <c r="D16" s="4" t="inlineStr">
        <is>
          <t>61</t>
        </is>
      </c>
      <c r="E16" s="5" t="inlineStr">
        <is>
          <t>38.250,00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=HYPERLINK("https://www.leilaoonline.net/lote/detalhe/88673", "007")</f>
      </c>
      <c r="B17" s="4" t="s">
        <f>=HYPERLINK("https://www.leilaoonline.net/lote/detalhe/88673", " Caminhão VW 17-250 E 2010/2011 - Trucado - Atenção: Necessário duas transferências.  Regularização e débitos por conta do comprador - Transferência falta regularizar.")</f>
      </c>
      <c r="C17" s="4" t="inlineStr">
        <is>
          <t>Não vendido</t>
        </is>
      </c>
      <c r="D17" s="4" t="inlineStr">
        <is>
          <t>76</t>
        </is>
      </c>
      <c r="E17" s="5" t="inlineStr">
        <is>
          <t>40.500,00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=HYPERLINK("https://www.leilaoonline.net/lote/detalhe/88683", "008")</f>
      </c>
      <c r="B18" s="4" t="s">
        <f>=HYPERLINK("https://www.leilaoonline.net/lote/detalhe/88683", " Compactador de lixo para caminhão - 3/4")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=HYPERLINK("https://www.leilaoonline.net/lote/detalhe/88672", "009")</f>
      </c>
      <c r="B19" s="4" t="s">
        <f>=HYPERLINK("https://www.leilaoonline.net/lote/detalhe/88672", " SUCATA - caminhão Iveco - Sem direito a 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=HYPERLINK("https://www.leilaoonline.net/lote/detalhe/88693", "010")</f>
      </c>
      <c r="B20" s="4" t="s">
        <f>=HYPERLINK("https://www.leilaoonline.net/lote/detalhe/88693", " Reboque para Transporte de máquinas e equipamentos - 3 eixos - Sem direito a documento.")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=HYPERLINK("https://www.leilaoonline.net/lote/detalhe/88682", "011")</f>
      </c>
      <c r="B21" s="4" t="s">
        <f>=HYPERLINK("https://www.leilaoonline.net/lote/detalhe/88682", " Compactador de lixo Usimeca")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=HYPERLINK("https://www.leilaoonline.net/lote/detalhe/88692", "012")</f>
      </c>
      <c r="B22" s="4" t="s">
        <f>=HYPERLINK("https://www.leilaoonline.net/lote/detalhe/88692", " Lote com: Diferencial e eixo dianteiro - VW 9.150 2011")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=HYPERLINK("https://www.leilaoonline.net/lote/detalhe/90695", "013")</f>
      </c>
      <c r="B23" s="4" t="s">
        <f>=HYPERLINK("https://www.leilaoonline.net/lote/detalhe/90695", "Caminhão Ford Cargo 1722 2011/2012 - Atenção: necessário duas transferências")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=HYPERLINK("https://www.leilaoonline.net/lote/detalhe/88679", "014")</f>
      </c>
      <c r="B24" s="4" t="s">
        <f>=HYPERLINK("https://www.leilaoonline.net/lote/detalhe/88679", " SUCATA - VOLKSWAGEN 17.280 CONSTELLATION, TRUCADO / MANUAL, PLACA KWO8135 ANO / MOD: 2014 / 2015 RENAVAM 1031859214 CHASSI: 953658247FR507469 EQUIP.: S/ EQUIPAMENTO")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26.000,00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=HYPERLINK("https://www.leilaoonline.net/lote/detalhe/88670", "015")</f>
      </c>
      <c r="B25" s="4" t="s">
        <f>=HYPERLINK("https://www.leilaoonline.net/lote/detalhe/88670", " Caminhão  Cavalo Ford Cargo 4331 2004 e prancha 2 eixos.  Cavalo com guincho caçador")</f>
      </c>
      <c r="C25" s="4" t="inlineStr">
        <is>
          <t>Não vendido</t>
        </is>
      </c>
      <c r="D25" s="4" t="inlineStr">
        <is>
          <t>67</t>
        </is>
      </c>
      <c r="E25" s="5" t="inlineStr">
        <is>
          <t>93.250,00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=HYPERLINK("https://www.leilaoonline.net/lote/detalhe/88681", "016")</f>
      </c>
      <c r="B26" s="4" t="s">
        <f>=HYPERLINK("https://www.leilaoonline.net/lote/detalhe/88681", " Empilhadeira - 5 Ton. - Diesel")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20.000,00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=HYPERLINK("https://www.leilaoonline.net/lote/detalhe/88691", "017")</f>
      </c>
      <c r="B27" s="4" t="s">
        <f>=HYPERLINK("https://www.leilaoonline.net/lote/detalhe/88691", " Equipamento Tanque Fossa - Com bomba ( Somente equipamento)")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=HYPERLINK("https://www.leilaoonline.net/lote/detalhe/88677", "018")</f>
      </c>
      <c r="B28" s="4" t="s">
        <f>=HYPERLINK("https://www.leilaoonline.net/lote/detalhe/88677", " Rolo Muller - Motor MWM")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=HYPERLINK("https://www.leilaoonline.net/lote/detalhe/88674", "019")</f>
      </c>
      <c r="B29" s="4" t="s">
        <f>=HYPERLINK("https://www.leilaoonline.net/lote/detalhe/88674", " Trator CBT 21-5")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=HYPERLINK("https://www.leilaoonline.net/lote/detalhe/88688", "020")</f>
      </c>
      <c r="B30" s="4" t="s">
        <f>=HYPERLINK("https://www.leilaoonline.net/lote/detalhe/88688", " Trator MF 275")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14.250,00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=HYPERLINK("https://www.leilaoonline.net/lote/detalhe/88678", "021")</f>
      </c>
      <c r="B31" s="4" t="s">
        <f>=HYPERLINK("https://www.leilaoonline.net/lote/detalhe/88678", " Trator MF 95 X")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=HYPERLINK("https://www.leilaoonline.net/lote/detalhe/88671", "022")</f>
      </c>
      <c r="B32" s="4" t="s">
        <f>=HYPERLINK("https://www.leilaoonline.net/lote/detalhe/88671", " Caminhão MB L 1113 1978/1978 com caçamba - pneu sucata - Caçamba não consta no documento - regularização por conta do comprador")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32.000,00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=HYPERLINK("https://www.leilaoonline.net/lote/detalhe/88675", "023")</f>
      </c>
      <c r="B33" s="4" t="s">
        <f>=HYPERLINK("https://www.leilaoonline.net/lote/detalhe/88675", " Caminhão MB LS 1935 - 1994/1994")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=HYPERLINK("https://www.leilaoonline.net/lote/detalhe/88686", "024")</f>
      </c>
      <c r="B34" s="4" t="s">
        <f>=HYPERLINK("https://www.leilaoonline.net/lote/detalhe/88686", " Caminhão MB L 1620 2011/2011 Com Munck IMAP")</f>
      </c>
      <c r="C34" s="4" t="inlineStr">
        <is>
          <t>Lote retirado</t>
        </is>
      </c>
      <c r="D34" s="4" t="inlineStr">
        <is>
          <t>7</t>
        </is>
      </c>
      <c r="E34" s="5" t="inlineStr">
        <is>
          <t>107.750,00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=HYPERLINK("https://www.leilaoonline.net/lote/detalhe/88680", "025")</f>
      </c>
      <c r="B35" s="4" t="s">
        <f>=HYPERLINK("https://www.leilaoonline.net/lote/detalhe/88680", " Empilhadeira - 7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=HYPERLINK("https://www.leilaoonline.net/lote/detalhe/88694", "026")</f>
      </c>
      <c r="B36" s="4" t="s">
        <f>=HYPERLINK("https://www.leilaoonline.net/lote/detalhe/88694", " Retroescavadeira Case - Falta peças ")</f>
      </c>
      <c r="C36" s="4" t="inlineStr">
        <is>
          <t>Vendido</t>
        </is>
      </c>
      <c r="D36" s="4" t="inlineStr">
        <is>
          <t>59</t>
        </is>
      </c>
      <c r="E36" s="5" t="inlineStr">
        <is>
          <t>29.500,00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=HYPERLINK("https://www.leilaoonline.net/lote/detalhe/88695", "027")</f>
      </c>
      <c r="B37" s="4" t="s">
        <f>=HYPERLINK("https://www.leilaoonline.net/lote/detalhe/88695", " Trator Agralle 4100")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=HYPERLINK("https://www.leilaoonline.net/lote/detalhe/88696", "028")</f>
      </c>
      <c r="B38" s="4" t="s">
        <f>=HYPERLINK("https://www.leilaoonline.net/lote/detalhe/88696", " Retroescavadeira Fiat FB 4x4 - Falta peças")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=HYPERLINK("https://www.leilaoonline.net/lote/detalhe/88697", "029")</f>
      </c>
      <c r="B39" s="4" t="s">
        <f>=HYPERLINK("https://www.leilaoonline.net/lote/detalhe/88697", " Equipamento Tanque - Trucado ( Somente equipamento )")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=HYPERLINK("https://www.leilaoonline.net/lote/detalhe/88698", "030")</f>
      </c>
      <c r="B40" s="4" t="s">
        <f>=HYPERLINK("https://www.leilaoonline.net/lote/detalhe/88698", "Caminhão VW 13.150 2002 - Tanque")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42.000,00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=HYPERLINK("https://www.leilaoonline.net/lote/detalhe/88699", "031")</f>
      </c>
      <c r="B41" s="4" t="s">
        <f>=HYPERLINK("https://www.leilaoonline.net/lote/detalhe/88699", " Trator Agrale 4100")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=HYPERLINK("https://www.leilaoonline.net/lote/detalhe/88700", "032")</f>
      </c>
      <c r="B42" s="4" t="s">
        <f>=HYPERLINK("https://www.leilaoonline.net/lote/detalhe/88700", " Trator MF 265")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23.000,00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=HYPERLINK("https://www.leilaoonline.net/lote/detalhe/88701", "033")</f>
      </c>
      <c r="B43" s="4" t="s">
        <f>=HYPERLINK("https://www.leilaoonline.net/lote/detalhe/88701", " Empilhadeira Clark 7 Ton. -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=HYPERLINK("https://www.leilaoonline.net/lote/detalhe/88723", "034")</f>
      </c>
      <c r="B44" s="4" t="s">
        <f>=HYPERLINK("https://www.leilaoonline.net/lote/detalhe/88723", " Retroescavadeira MF 86")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=HYPERLINK("https://www.leilaoonline.net/lote/detalhe/88724", "035")</f>
      </c>
      <c r="B45" s="4" t="s">
        <f>=HYPERLINK("https://www.leilaoonline.net/lote/detalhe/88724", " Caminhão Euclid - Fora de estrada - Sem direito a documento")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=HYPERLINK("https://www.leilaoonline.net/lote/detalhe/88713", "036")</f>
      </c>
      <c r="B46" s="4" t="s">
        <f>=HYPERLINK("https://www.leilaoonline.net/lote/detalhe/88713", " Trator MF 296")</f>
      </c>
      <c r="C46" s="4" t="inlineStr">
        <is>
          <t>Não vendido</t>
        </is>
      </c>
      <c r="D46" s="4" t="inlineStr">
        <is>
          <t>29</t>
        </is>
      </c>
      <c r="E46" s="5" t="inlineStr">
        <is>
          <t>22.000,00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=HYPERLINK("https://www.leilaoonline.net/lote/detalhe/88722", "037")</f>
      </c>
      <c r="B47" s="4" t="s">
        <f>=HYPERLINK("https://www.leilaoonline.net/lote/detalhe/88722", " Trator MF 235")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15.250,00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=HYPERLINK("https://www.leilaoonline.net/lote/detalhe/88715", "038")</f>
      </c>
      <c r="B48" s="4" t="s">
        <f>=HYPERLINK("https://www.leilaoonline.net/lote/detalhe/88715", " Trator Valtra - Estado Sucata")</f>
      </c>
      <c r="C48" s="4" t="inlineStr">
        <is>
          <t>Vendido</t>
        </is>
      </c>
      <c r="D48" s="4" t="inlineStr">
        <is>
          <t>42</t>
        </is>
      </c>
      <c r="E48" s="5" t="inlineStr">
        <is>
          <t>15.250,00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=HYPERLINK("https://www.leilaoonline.net/lote/detalhe/88718", "039")</f>
      </c>
      <c r="B49" s="4" t="s">
        <f>=HYPERLINK("https://www.leilaoonline.net/lote/detalhe/88718", " Motocana MF 290")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22.750,00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=HYPERLINK("https://www.leilaoonline.net/lote/detalhe/88719", "040")</f>
      </c>
      <c r="B50" s="4" t="s">
        <f>=HYPERLINK("https://www.leilaoonline.net/lote/detalhe/88719", " Trator Ford 4610")</f>
      </c>
      <c r="C50" s="4" t="inlineStr">
        <is>
          <t>Vendido</t>
        </is>
      </c>
      <c r="D50" s="4" t="inlineStr">
        <is>
          <t>26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=HYPERLINK("https://www.leilaoonline.net/lote/detalhe/88702", "041")</f>
      </c>
      <c r="B51" s="4" t="s">
        <f>=HYPERLINK("https://www.leilaoonline.net/lote/detalhe/88702", " Equipamento Caçamba trucado - Somente caçamba")</f>
      </c>
      <c r="C51" s="4" t="inlineStr">
        <is>
          <t>Vendido</t>
        </is>
      </c>
      <c r="D51" s="4" t="inlineStr">
        <is>
          <t>6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=HYPERLINK("https://www.leilaoonline.net/lote/detalhe/88704", "042")</f>
      </c>
      <c r="B52" s="4" t="s">
        <f>=HYPERLINK("https://www.leilaoonline.net/lote/detalhe/88704", " Equipamento Caçamba Toco - Somente caçamba")</f>
      </c>
      <c r="C52" s="4" t="inlineStr">
        <is>
          <t>Vendido</t>
        </is>
      </c>
      <c r="D52" s="4" t="inlineStr">
        <is>
          <t>5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=HYPERLINK("https://www.leilaoonline.net/lote/detalhe/88709", "043")</f>
      </c>
      <c r="B53" s="4" t="s">
        <f>=HYPERLINK("https://www.leilaoonline.net/lote/detalhe/88709", " Equipamento Caçamba Toco - Somente caçamba")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=HYPERLINK("https://www.leilaoonline.net/lote/detalhe/88706", "044")</f>
      </c>
      <c r="B54" s="4" t="s">
        <f>=HYPERLINK("https://www.leilaoonline.net/lote/detalhe/88706", " Equipamento Poli Guindaste 3/4 - Somente Equipamento")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=HYPERLINK("https://www.leilaoonline.net/lote/detalhe/88705", "045")</f>
      </c>
      <c r="B55" s="4" t="s">
        <f>=HYPERLINK("https://www.leilaoonline.net/lote/detalhe/88705", " Trator CBT 1105")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=HYPERLINK("https://www.leilaoonline.net/lote/detalhe/88708", "046")</f>
      </c>
      <c r="B56" s="4" t="s">
        <f>=HYPERLINK("https://www.leilaoonline.net/lote/detalhe/88708", " Trator Hanomag R545- Raridade")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=HYPERLINK("https://www.leilaoonline.net/lote/detalhe/88707", "047")</f>
      </c>
      <c r="B57" s="4" t="s">
        <f>=HYPERLINK("https://www.leilaoonline.net/lote/detalhe/88707", " Caminhão MB 2216 1986 - Sucateira Com aranha Motocana - Funcionando")</f>
      </c>
      <c r="C57" s="4" t="inlineStr">
        <is>
          <t>Vendido</t>
        </is>
      </c>
      <c r="D57" s="4" t="inlineStr">
        <is>
          <t>104</t>
        </is>
      </c>
      <c r="E57" s="5" t="inlineStr">
        <is>
          <t>89.250,00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=HYPERLINK("https://www.leilaoonline.net/lote/detalhe/88703", "048")</f>
      </c>
      <c r="B58" s="4" t="s">
        <f>=HYPERLINK("https://www.leilaoonline.net/lote/detalhe/88703", " Caminhão VOLVO NL 12 360 1995 - Pneus Bons")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23.500,00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=HYPERLINK("https://www.leilaoonline.net/lote/detalhe/88725", "049")</f>
      </c>
      <c r="B59" s="4" t="s">
        <f>=HYPERLINK("https://www.leilaoonline.net/lote/detalhe/88725", " S90 - Estado Sucata")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=HYPERLINK("https://www.leilaoonline.net/lote/detalhe/88726", "050")</f>
      </c>
      <c r="B60" s="4" t="s">
        <f>=HYPERLINK("https://www.leilaoonline.net/lote/detalhe/88726", "  Guindaste Krane Kar Motor MB - Funcionando")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=HYPERLINK("https://www.leilaoonline.net/lote/detalhe/88727", "051")</f>
      </c>
      <c r="B61" s="4" t="s">
        <f>=HYPERLINK("https://www.leilaoonline.net/lote/detalhe/88727", " Tanque 16 mil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=HYPERLINK("https://www.leilaoonline.net/lote/detalhe/88728", "052")</f>
      </c>
      <c r="B62" s="4" t="s">
        <f>=HYPERLINK("https://www.leilaoonline.net/lote/detalhe/88728", "  Guindaste Madal 9 Ton -  Motor MB")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16.250,00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=HYPERLINK("https://www.leilaoonline.net/lote/detalhe/88730", "053")</f>
      </c>
      <c r="B63" s="4" t="s">
        <f>=HYPERLINK("https://www.leilaoonline.net/lote/detalhe/88730", " Caminhão MB 712 C - 1999")</f>
      </c>
      <c r="C63" s="4" t="inlineStr">
        <is>
          <t>Não vendido</t>
        </is>
      </c>
      <c r="D63" s="4" t="inlineStr">
        <is>
          <t>48</t>
        </is>
      </c>
      <c r="E63" s="5" t="inlineStr">
        <is>
          <t>49.000,00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=HYPERLINK("https://www.leilaoonline.net/lote/detalhe/88734", "054")</f>
      </c>
      <c r="B64" s="4" t="s">
        <f>=HYPERLINK("https://www.leilaoonline.net/lote/detalhe/88734", " VW 18.310 Titan - 2005 ")</f>
      </c>
      <c r="C64" s="4" t="inlineStr">
        <is>
          <t>Não vendido</t>
        </is>
      </c>
      <c r="D64" s="4" t="inlineStr">
        <is>
          <t>21</t>
        </is>
      </c>
      <c r="E64" s="5" t="inlineStr">
        <is>
          <t>28.000,00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=HYPERLINK("https://www.leilaoonline.net/lote/detalhe/88733", "055")</f>
      </c>
      <c r="B65" s="4" t="s">
        <f>=HYPERLINK("https://www.leilaoonline.net/lote/detalhe/88733", " SUCATA -Caminhão Volvo 1985 - Com motor, caixa e diferencial - Sem direito a documento")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5.250,00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=HYPERLINK("https://www.leilaoonline.net/lote/detalhe/88729", "056")</f>
      </c>
      <c r="B66" s="4" t="s">
        <f>=HYPERLINK("https://www.leilaoonline.net/lote/detalhe/88729", " Audi A4 Avant 1.8 turbo 2004 - Automático")</f>
      </c>
      <c r="C66" s="4" t="inlineStr">
        <is>
          <t>Não vendido</t>
        </is>
      </c>
      <c r="D66" s="4" t="inlineStr">
        <is>
          <t>28</t>
        </is>
      </c>
      <c r="E66" s="5" t="inlineStr">
        <is>
          <t>16.750,00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=HYPERLINK("https://www.leilaoonline.net/lote/detalhe/88710", "057")</f>
      </c>
      <c r="B67" s="4" t="s">
        <f>=HYPERLINK("https://www.leilaoonline.net/lote/detalhe/88710", " SUCATA - Furgão Renault Master 13M3 2002/2003 - Sem direito a documento")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=HYPERLINK("https://www.leilaoonline.net/lote/detalhe/88717", "058")</f>
      </c>
      <c r="B68" s="4" t="s">
        <f>=HYPERLINK("https://www.leilaoonline.net/lote/detalhe/88717", " Roçadeira de arrasto")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=HYPERLINK("https://www.leilaoonline.net/lote/detalhe/88711", "059")</f>
      </c>
      <c r="B69" s="4" t="s">
        <f>=HYPERLINK("https://www.leilaoonline.net/lote/detalhe/88711", " Arado 4 discos MF")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=HYPERLINK("https://www.leilaoonline.net/lote/detalhe/88720", "060")</f>
      </c>
      <c r="B70" s="4" t="s">
        <f>=HYPERLINK("https://www.leilaoonline.net/lote/detalhe/88720", " Grade de Arrasto 20 discos")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=HYPERLINK("https://www.leilaoonline.net/lote/detalhe/88721", "061")</f>
      </c>
      <c r="B71" s="4" t="s">
        <f>=HYPERLINK("https://www.leilaoonline.net/lote/detalhe/88721", " Lâmina Hidráulica")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=HYPERLINK("https://www.leilaoonline.net/lote/detalhe/88714", "062")</f>
      </c>
      <c r="B72" s="4" t="s">
        <f>=HYPERLINK("https://www.leilaoonline.net/lote/detalhe/88714", " Arado Hidráulico - 3 Discos")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=HYPERLINK("https://www.leilaoonline.net/lote/detalhe/88716", "063")</f>
      </c>
      <c r="B73" s="4" t="s">
        <f>=HYPERLINK("https://www.leilaoonline.net/lote/detalhe/88716", " Carreta - Fueiro")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5.750,00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=HYPERLINK("https://www.leilaoonline.net/lote/detalhe/88712", "064")</f>
      </c>
      <c r="B74" s="4" t="s">
        <f>=HYPERLINK("https://www.leilaoonline.net/lote/detalhe/88712", " Carreta - Fueiro")</f>
      </c>
      <c r="C74" s="4" t="inlineStr">
        <is>
          <t>Não vendido</t>
        </is>
      </c>
      <c r="D74" s="4" t="inlineStr">
        <is>
          <t>13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=HYPERLINK("https://www.leilaoonline.net/lote/detalhe/88732", "065")</f>
      </c>
      <c r="B75" s="4" t="s">
        <f>=HYPERLINK("https://www.leilaoonline.net/lote/detalhe/88732", " Retroescavadeira 580H - estado de sucata")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=HYPERLINK("https://www.leilaoonline.net/lote/detalhe/88735", "066")</f>
      </c>
      <c r="B76" s="4" t="s">
        <f>=HYPERLINK("https://www.leilaoonline.net/lote/detalhe/88735", " VW Saveiro 1.6 CS 2011/2012 Flex")</f>
      </c>
      <c r="C76" s="4" t="inlineStr">
        <is>
          <t>Não vendido</t>
        </is>
      </c>
      <c r="D76" s="4" t="inlineStr">
        <is>
          <t>28</t>
        </is>
      </c>
      <c r="E76" s="5" t="inlineStr">
        <is>
          <t>17.000,00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=HYPERLINK("https://www.leilaoonline.net/lote/detalhe/89088", "067")</f>
      </c>
      <c r="B77" s="4" t="s">
        <f>=HYPERLINK("https://www.leilaoonline.net/lote/detalhe/89088", "  Iveco 2002 - Atenção - Necessário duas transferências")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8.250,00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=HYPERLINK("https://www.leilaoonline.net/lote/detalhe/89084", "068")</f>
      </c>
      <c r="B78" s="4" t="s">
        <f>=HYPERLINK("https://www.leilaoonline.net/lote/detalhe/89084", " Caminhão Chevrolet 14000 Custom 1993 - Atenção: Necessário duas transferências")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10.250,00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=HYPERLINK("https://www.leilaoonline.net/lote/detalhe/89087", "069")</f>
      </c>
      <c r="B79" s="4" t="s">
        <f>=HYPERLINK("https://www.leilaoonline.net/lote/detalhe/89087", " Trator Agrale 4300")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8.750,00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=HYPERLINK("https://www.leilaoonline.net/lote/detalhe/89091", "070")</f>
      </c>
      <c r="B80" s="4" t="s">
        <f>=HYPERLINK("https://www.leilaoonline.net/lote/detalhe/89091", " Trator Agrale 4100")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=HYPERLINK("https://www.leilaoonline.net/lote/detalhe/89089", "071")</f>
      </c>
      <c r="B81" s="4" t="s">
        <f>=HYPERLINK("https://www.leilaoonline.net/lote/detalhe/89089", " Equipamento Poliguindaste - Somente equipamento.")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=HYPERLINK("https://www.leilaoonline.net/lote/detalhe/89085", "072")</f>
      </c>
      <c r="B82" s="4" t="s">
        <f>=HYPERLINK("https://www.leilaoonline.net/lote/detalhe/89085", " Equipamento Munck - Somente equipamento")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8.750,00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=HYPERLINK("https://www.leilaoonline.net/lote/detalhe/89096", "073")</f>
      </c>
      <c r="B83" s="4" t="s">
        <f>=HYPERLINK("https://www.leilaoonline.net/lote/detalhe/89096", " Patrol - Estado de Sucata")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=HYPERLINK("https://www.leilaoonline.net/lote/detalhe/89093", "074")</f>
      </c>
      <c r="B84" s="4" t="s">
        <f>=HYPERLINK("https://www.leilaoonline.net/lote/detalhe/89093", " Patrol - Estado de Sucata")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=HYPERLINK("https://www.leilaoonline.net/lote/detalhe/89099", "075")</f>
      </c>
      <c r="B85" s="4" t="s">
        <f>=HYPERLINK("https://www.leilaoonline.net/lote/detalhe/89099", " Carreta - 3 Eixos - 1994/1995")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=HYPERLINK("https://www.leilaoonline.net/lote/detalhe/89100", "076")</f>
      </c>
      <c r="B86" s="4" t="s">
        <f>=HYPERLINK("https://www.leilaoonline.net/lote/detalhe/89100", " Carreta Alta 3 eixos - 1988")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=HYPERLINK("https://www.leilaoonline.net/lote/detalhe/89092", "077")</f>
      </c>
      <c r="B87" s="4" t="s">
        <f>=HYPERLINK("https://www.leilaoonline.net/lote/detalhe/89092", "   Patrol Cat - Estado de sucata")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=HYPERLINK("https://www.leilaoonline.net/lote/detalhe/89098", "078")</f>
      </c>
      <c r="B88" s="4" t="s">
        <f>=HYPERLINK("https://www.leilaoonline.net/lote/detalhe/89098", " Pulverizador")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3.250,00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=HYPERLINK("https://www.leilaoonline.net/lote/detalhe/89094", "079")</f>
      </c>
      <c r="B89" s="4" t="s">
        <f>=HYPERLINK("https://www.leilaoonline.net/lote/detalhe/89094", " SUCATA - Caminhão Scania - Sem direito a documento.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=HYPERLINK("https://www.leilaoonline.net/lote/detalhe/89095", "080")</f>
      </c>
      <c r="B90" s="4" t="s">
        <f>=HYPERLINK("https://www.leilaoonline.net/lote/detalhe/89095", " Caminhão MB 1618 1994 - Carroceria aberta")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=HYPERLINK("https://www.leilaoonline.net/lote/detalhe/89097", "081")</f>
      </c>
      <c r="B91" s="4" t="s">
        <f>=HYPERLINK("https://www.leilaoonline.net/lote/detalhe/89097", " Caminhão Volvo NL10 280 1992")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=HYPERLINK("https://www.leilaoonline.net/lote/detalhe/89090", "082")</f>
      </c>
      <c r="B92" s="4" t="s">
        <f>=HYPERLINK("https://www.leilaoonline.net/lote/detalhe/89090", " Ônibus marcopolo Volare v8L 2010 - escolar  - Atenção: necessário duas transferências")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=HYPERLINK("https://www.leilaoonline.net/lote/detalhe/89086", "083")</f>
      </c>
      <c r="B93" s="4" t="s">
        <f>=HYPERLINK("https://www.leilaoonline.net/lote/detalhe/89086", " Caminhão MB 1313 1976")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35.250,00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=HYPERLINK("https://www.leilaoonline.net/lote/detalhe/89103", "084")</f>
      </c>
      <c r="B94" s="4" t="s">
        <f>=HYPERLINK("https://www.leilaoonline.net/lote/detalhe/89103", "Caminhão Scania 420 6x4 2005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95.000,00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=HYPERLINK("https://www.leilaoonline.net/lote/detalhe/89515", "085")</f>
      </c>
      <c r="B95" s="4" t="s">
        <f>=HYPERLINK("https://www.leilaoonline.net/lote/detalhe/89515", "[Vídeo] Motocana MF 290 ")</f>
      </c>
      <c r="C95" s="4" t="inlineStr">
        <is>
          <t>Vendido</t>
        </is>
      </c>
      <c r="D95" s="4" t="inlineStr">
        <is>
          <t>85</t>
        </is>
      </c>
      <c r="E95" s="5" t="inlineStr">
        <is>
          <t>63.500,00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=HYPERLINK("https://www.leilaoonline.net/lote/detalhe/89516", "086")</f>
      </c>
      <c r="B96" s="4" t="s">
        <f>=HYPERLINK("https://www.leilaoonline.net/lote/detalhe/89516", "Gerador - Motor Cummins 3 Cilindros - Diesel")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=HYPERLINK("https://www.leilaoonline.net/lote/detalhe/89517", "087")</f>
      </c>
      <c r="B97" s="4" t="s">
        <f>=HYPERLINK("https://www.leilaoonline.net/lote/detalhe/89517", "Gerador - Motor Cummins 3 Cilindros - Diesel - Motor desmontado")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=HYPERLINK("https://www.leilaoonline.net/lote/detalhe/89944", "088")</f>
      </c>
      <c r="B98" s="4" t="s">
        <f>=HYPERLINK("https://www.leilaoonline.net/lote/detalhe/89944", "D8 - Funcionando, sem bateria.")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60.000,00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=HYPERLINK("https://www.leilaoonline.net/lote/detalhe/89945", "089")</f>
      </c>
      <c r="B99" s="4" t="s">
        <f>=HYPERLINK("https://www.leilaoonline.net/lote/detalhe/89945", "Trator MF 660 2003 - sem radiador, sem bateria")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40.000,00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=HYPERLINK("https://www.leilaoonline.net/lote/detalhe/89946", "090")</f>
      </c>
      <c r="B100" s="4" t="s">
        <f>=HYPERLINK("https://www.leilaoonline.net/lote/detalhe/89946", "Trator TL 70 - Sem bateria ")</f>
      </c>
      <c r="C100" s="4" t="inlineStr">
        <is>
          <t>Vendido</t>
        </is>
      </c>
      <c r="D100" s="4" t="inlineStr">
        <is>
          <t>49</t>
        </is>
      </c>
      <c r="E100" s="5" t="inlineStr">
        <is>
          <t>42.000,00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=HYPERLINK("https://www.leilaoonline.net/lote/detalhe/89947", "091")</f>
      </c>
      <c r="B101" s="4" t="s">
        <f>=HYPERLINK("https://www.leilaoonline.net/lote/detalhe/89947", "Caminhão Iveco ECCursor 450 E - 2007")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70.000,00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=HYPERLINK("https://www.leilaoonline.net/lote/detalhe/89948", "092")</f>
      </c>
      <c r="B102" s="4" t="s">
        <f>=HYPERLINK("https://www.leilaoonline.net/lote/detalhe/89948", "Trator de esteira Fiat")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=HYPERLINK("https://www.leilaoonline.net/lote/detalhe/89949", "093")</f>
      </c>
      <c r="B103" s="4" t="s">
        <f>=HYPERLINK("https://www.leilaoonline.net/lote/detalhe/89949", "Motoniveladora ")</f>
      </c>
      <c r="C103" s="4" t="inlineStr">
        <is>
          <t>Não vendido</t>
        </is>
      </c>
      <c r="D103" s="4" t="inlineStr">
        <is>
          <t>5</t>
        </is>
      </c>
      <c r="E103" s="5" t="inlineStr">
        <is>
          <t>16.000,00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=HYPERLINK("https://www.leilaoonline.net/lote/detalhe/89950", "094")</f>
      </c>
      <c r="B104" s="4" t="s">
        <f>=HYPERLINK("https://www.leilaoonline.net/lote/detalhe/89950", "Caminhão VW 24.280 - 2012/2013")</f>
      </c>
      <c r="C104" s="4" t="inlineStr">
        <is>
          <t>Não vendido</t>
        </is>
      </c>
      <c r="D104" s="4" t="inlineStr">
        <is>
          <t>16</t>
        </is>
      </c>
      <c r="E104" s="5" t="inlineStr">
        <is>
          <t>147.500,00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=HYPERLINK("https://www.leilaoonline.net/lote/detalhe/89951", "095")</f>
      </c>
      <c r="B105" s="4" t="s">
        <f>=HYPERLINK("https://www.leilaoonline.net/lote/detalhe/89951", "Reboque Random 2006/2007")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30.000,00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=HYPERLINK("https://www.leilaoonline.net/lote/detalhe/90008", "096")</f>
      </c>
      <c r="B106" s="4" t="s">
        <f>=HYPERLINK("https://www.leilaoonline.net/lote/detalhe/90008", " Toyota Hilux CD 4x4 SRV 2011/2012")</f>
      </c>
      <c r="C106" s="4" t="inlineStr">
        <is>
          <t>Não vendido</t>
        </is>
      </c>
      <c r="D106" s="4" t="inlineStr">
        <is>
          <t>80</t>
        </is>
      </c>
      <c r="E106" s="5" t="inlineStr">
        <is>
          <t>90.000,00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=HYPERLINK("https://www.leilaoonline.net/lote/detalhe/90016", "097")</f>
      </c>
      <c r="B107" s="4" t="s">
        <f>=HYPERLINK("https://www.leilaoonline.net/lote/detalhe/90016", " Para-choque Hilux 2019 - traseiro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=HYPERLINK("https://www.leilaoonline.net/lote/detalhe/90013", "098")</f>
      </c>
      <c r="B108" s="4" t="s">
        <f>=HYPERLINK("https://www.leilaoonline.net/lote/detalhe/90013", " Para-choque Hilux 2019 - traseiro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=HYPERLINK("https://www.leilaoonline.net/lote/detalhe/90011", "099")</f>
      </c>
      <c r="B109" s="4" t="s">
        <f>=HYPERLINK("https://www.leilaoonline.net/lote/detalhe/90011", " Para-choque Hilux 2019 - traseiro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=HYPERLINK("https://www.leilaoonline.net/lote/detalhe/90014", "100")</f>
      </c>
      <c r="B110" s="4" t="s">
        <f>=HYPERLINK("https://www.leilaoonline.net/lote/detalhe/90014", " Para-choque Hilux 2019 - traseiro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=HYPERLINK("https://www.leilaoonline.net/lote/detalhe/90012", "101")</f>
      </c>
      <c r="B111" s="4" t="s">
        <f>=HYPERLINK("https://www.leilaoonline.net/lote/detalhe/90012", " Para-choque Hilux 2019 - traseiro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=HYPERLINK("https://www.leilaoonline.net/lote/detalhe/90015", "102")</f>
      </c>
      <c r="B112" s="4" t="s">
        <f>=HYPERLINK("https://www.leilaoonline.net/lote/detalhe/90015", " Para-choque Hilux 2019 - traseiro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=HYPERLINK("https://www.leilaoonline.net/lote/detalhe/90010", "103")</f>
      </c>
      <c r="B113" s="4" t="s">
        <f>=HYPERLINK("https://www.leilaoonline.net/lote/detalhe/90010", " Para-choque Hilux 2019 - traseiro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=HYPERLINK("https://www.leilaoonline.net/lote/detalhe/90009", "104")</f>
      </c>
      <c r="B114" s="4" t="s">
        <f>=HYPERLINK("https://www.leilaoonline.net/lote/detalhe/90009", " Para-choque Hilux 2019 - traseiro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=HYPERLINK("https://www.leilaoonline.net/lote/detalhe/90018", "105")</f>
      </c>
      <c r="B115" s="4" t="s">
        <f>=HYPERLINK("https://www.leilaoonline.net/lote/detalhe/90018", " Para-choque Hilux 2019 - traseiro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=HYPERLINK("https://www.leilaoonline.net/lote/detalhe/90087", "106")</f>
      </c>
      <c r="B116" s="4" t="s">
        <f>=HYPERLINK("https://www.leilaoonline.net/lote/detalhe/90087", "SUCATA FERROSA - CARRETA PRANCHA Aproximadamente 8 ton. - Atenção: sem direito a Documento- Lances por KG ")</f>
      </c>
      <c r="C116" s="4" t="inlineStr">
        <is>
          <t>Vendido</t>
        </is>
      </c>
      <c r="D116" s="4" t="inlineStr">
        <is>
          <t>8</t>
        </is>
      </c>
      <c r="E116" s="5" t="inlineStr">
        <is>
          <t>21.200,00</t>
        </is>
      </c>
      <c r="F116" s="4" t="inlineStr">
        <is>
          <t>0.10</t>
        </is>
      </c>
    </row>
    <row collapsed="false" customFormat="false" customHeight="false" hidden="false" ht="12.1" outlineLevel="0" r="117">
      <c r="A117" s="5" t="s">
        <f>=HYPERLINK("https://www.leilaoonline.net/lote/detalhe/90088", "107")</f>
      </c>
      <c r="B117" s="4" t="s">
        <f>=HYPERLINK("https://www.leilaoonline.net/lote/detalhe/90088", "SUCATA FERROSA - CARRETA - Aproximadamente 8 ton. - Atenção: sem direito a Documento - Lances por KG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2,00</t>
        </is>
      </c>
      <c r="F117" s="4" t="inlineStr">
        <is>
          <t>0.10</t>
        </is>
      </c>
    </row>
    <row collapsed="false" customFormat="false" customHeight="false" hidden="false" ht="12.1" outlineLevel="0" r="118">
      <c r="A118" s="5" t="s">
        <f>=HYPERLINK("https://www.leilaoonline.net/lote/detalhe/90105", "108")</f>
      </c>
      <c r="B118" s="4" t="s">
        <f>=HYPERLINK("https://www.leilaoonline.net/lote/detalhe/90105", "Caminhão MB 2219 1980 6x4 - Adaptado com motor 366 - documentado - Carroceria para transporte de máquina ( Não acompanha sucata)")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=HYPERLINK("https://www.leilaoonline.net/lote/detalhe/90112", "109")</f>
      </c>
      <c r="B119" s="4" t="s">
        <f>=HYPERLINK("https://www.leilaoonline.net/lote/detalhe/90112", "[vídeo] Trator MF 275")</f>
      </c>
      <c r="C119" s="4" t="inlineStr">
        <is>
          <t>Não vendido</t>
        </is>
      </c>
      <c r="D119" s="4" t="inlineStr">
        <is>
          <t>5</t>
        </is>
      </c>
      <c r="E119" s="5" t="inlineStr">
        <is>
          <t>26.000,00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=HYPERLINK("https://www.leilaoonline.net/lote/detalhe/90113", "110")</f>
      </c>
      <c r="B120" s="4" t="s">
        <f>=HYPERLINK("https://www.leilaoonline.net/lote/detalhe/90113", "[vídeo] Trator Ford 4610 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25.500,00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=HYPERLINK("https://www.leilaoonline.net/lote/detalhe/90114", "111")</f>
      </c>
      <c r="B121" s="4" t="s">
        <f>=HYPERLINK("https://www.leilaoonline.net/lote/detalhe/90114", "SUCATA - Ford Ranger LTD 2007 - Sem direito a documento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=HYPERLINK("https://www.leilaoonline.net/lote/detalhe/90120", "112")</f>
      </c>
      <c r="B122" s="4" t="s">
        <f>=HYPERLINK("https://www.leilaoonline.net/lote/detalhe/90120", "Trator MF 95 X 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7.500,00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=HYPERLINK("https://www.leilaoonline.net/lote/detalhe/90121", "113")</f>
      </c>
      <c r="B123" s="4" t="s">
        <f>=HYPERLINK("https://www.leilaoonline.net/lote/detalhe/90121", "Lote com: 4 rodas com pneus seminovo pra novo medidas 265/50 R 19 Volkswagen")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2.000,00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=HYPERLINK("https://www.leilaoonline.net/lote/detalhe/90122", "114")</f>
      </c>
      <c r="B124" s="4" t="s">
        <f>=HYPERLINK("https://www.leilaoonline.net/lote/detalhe/90122", "Lote com: 4 rodas com pneus seminovos chevrolet S-10 high country 265/60 R18")</f>
      </c>
      <c r="C124" s="4" t="inlineStr">
        <is>
          <t>Não vendido</t>
        </is>
      </c>
      <c r="D124" s="4" t="inlineStr">
        <is>
          <t>21</t>
        </is>
      </c>
      <c r="E124" s="5" t="inlineStr">
        <is>
          <t>4.000,00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=HYPERLINK("https://www.leilaoonline.net/lote/detalhe/88676", "115")</f>
      </c>
      <c r="B125" s="4" t="s">
        <f>=HYPERLINK("https://www.leilaoonline.net/lote/detalhe/88676", " Cabine de Caminhão VW 9.150 2011")</f>
      </c>
      <c r="C125" s="4" t="inlineStr">
        <is>
          <t>Não vendido</t>
        </is>
      </c>
      <c r="D125" s="4" t="inlineStr">
        <is>
          <t>6</t>
        </is>
      </c>
      <c r="E125" s="5" t="inlineStr">
        <is>
          <t>6.250,00</t>
        </is>
      </c>
      <c r="F1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2026-06-30T22:38:27.00Z</dcterms:created>
  <dc:creator>Tellks Tecnologia</dc:creator>
  <cp:revision>0</cp:revision>
</cp:coreProperties>
</file>