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Guind. BUCYRUS • Empilhad. 5Ton. • Plat. Elevatória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=HYPERLINK("https://www.leilaoonline.net/lote/detalhe/89390", "001")</f>
      </c>
      <c r="B11" s="4" t="s">
        <f>=HYPERLINK("https://www.leilaoonline.net/lote/detalhe/89390", "veja o vídeo!! EMPILHADEIRA (7 TONELADAS); ANO 73; MOTOR DIESEL-MERCEDES; 6 CILINDROS; CÂMBIO MANUAL; FREIOS À AR; TORRE ALTA")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47.500,00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=HYPERLINK("https://www.leilaoonline.net/lote/detalhe/89391", "002")</f>
      </c>
      <c r="B12" s="4" t="s">
        <f>=HYPERLINK("https://www.leilaoonline.net/lote/detalhe/89391", "veja o vídeo!! TRATOR VALMET; MOD. 85; ANO APROX. 1975.")</f>
      </c>
      <c r="C12" s="4" t="inlineStr">
        <is>
          <t>Não vendido</t>
        </is>
      </c>
      <c r="D12" s="4" t="inlineStr">
        <is>
          <t>48</t>
        </is>
      </c>
      <c r="E12" s="5" t="inlineStr">
        <is>
          <t>21.000,00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=HYPERLINK("https://www.leilaoonline.net/lote/detalhe/89392", "004")</f>
      </c>
      <c r="B13" s="4" t="s">
        <f>=HYPERLINK("https://www.leilaoonline.net/lote/detalhe/89392", "TRATOR VALMET; MOD. 68; ANO 1985; SÉRIE PRATA; DIREÇÃO HIDRÁULICA; EMBREAGEM DUPLA")</f>
      </c>
      <c r="C13" s="4" t="inlineStr">
        <is>
          <t>Não vendido</t>
        </is>
      </c>
      <c r="D13" s="4" t="inlineStr">
        <is>
          <t>73</t>
        </is>
      </c>
      <c r="E13" s="5" t="inlineStr">
        <is>
          <t>43.000,00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=HYPERLINK("https://www.leilaoonline.net/lote/detalhe/89367", "006")</f>
      </c>
      <c r="B14" s="4" t="s">
        <f>=HYPERLINK("https://www.leilaoonline.net/lote/detalhe/89367", "GUINDASTE BUCYRUS ERIE 12 TON.")</f>
      </c>
      <c r="C14" s="4" t="inlineStr">
        <is>
          <t>Não vendido</t>
        </is>
      </c>
      <c r="D14" s="4" t="inlineStr">
        <is>
          <t>77</t>
        </is>
      </c>
      <c r="E14" s="5" t="inlineStr">
        <is>
          <t>33.400,00</t>
        </is>
      </c>
      <c r="F14" s="4" t="inlineStr">
        <is>
          <t>550.00</t>
        </is>
      </c>
    </row>
    <row collapsed="false" customFormat="false" customHeight="false" hidden="false" ht="12.1" outlineLevel="0" r="15">
      <c r="A15" s="5" t="s">
        <f>=HYPERLINK("https://www.leilaoonline.net/lote/detalhe/89368", "007")</f>
      </c>
      <c r="B15" s="4" t="s">
        <f>=HYPERLINK("https://www.leilaoonline.net/lote/detalhe/89368", "TRATOR FORD 5600; ANO 1984 - FUNCIONANDO")</f>
      </c>
      <c r="C15" s="4" t="inlineStr">
        <is>
          <t>Vendido</t>
        </is>
      </c>
      <c r="D15" s="4" t="inlineStr">
        <is>
          <t>37</t>
        </is>
      </c>
      <c r="E15" s="5" t="inlineStr">
        <is>
          <t>34.150,00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=HYPERLINK("https://www.leilaoonline.net/lote/detalhe/89380", "008")</f>
      </c>
      <c r="B16" s="4" t="s">
        <f>=HYPERLINK("https://www.leilaoonline.net/lote/detalhe/89380", "TRATOR AGRALE 4200; ANO 1982; ACOMPANHA GRADE NIVELADORA E ARADO COM 2 DISCOS REVERSÍVEL")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19.250,00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=HYPERLINK("https://www.leilaoonline.net/lote/detalhe/89386", "009")</f>
      </c>
      <c r="B17" s="4" t="s">
        <f>=HYPERLINK("https://www.leilaoonline.net/lote/detalhe/89386", "5 PÁS CARREGADEIRA, VOLVO L90F, CAT 962 G e 962 H")</f>
      </c>
      <c r="C17" s="4" t="inlineStr">
        <is>
          <t>Não vendido</t>
        </is>
      </c>
      <c r="D17" s="4" t="inlineStr">
        <is>
          <t>101</t>
        </is>
      </c>
      <c r="E17" s="5" t="inlineStr">
        <is>
          <t>125.010,00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=HYPERLINK("https://www.leilaoonline.net/lote/detalhe/89387", "010")</f>
      </c>
      <c r="B18" s="4" t="s">
        <f>=HYPERLINK("https://www.leilaoonline.net/lote/detalhe/89387", "BAÚ PARA CAMINHÃO TOCO")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3.300,00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=HYPERLINK("https://www.leilaoonline.net/lote/detalhe/89928", "011")</f>
      </c>
      <c r="B19" s="4" t="s">
        <f>=HYPERLINK("https://www.leilaoonline.net/lote/detalhe/89928", "veja o vídeo!! COLHEDORA 35/20; ANO 2011 - FUNCIONANDO")</f>
      </c>
      <c r="C19" s="4" t="inlineStr">
        <is>
          <t>Não vendido</t>
        </is>
      </c>
      <c r="D19" s="4" t="inlineStr">
        <is>
          <t>147</t>
        </is>
      </c>
      <c r="E19" s="5" t="inlineStr">
        <is>
          <t>46.950,00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=HYPERLINK("https://www.leilaoonline.net/lote/detalhe/89366", "014")</f>
      </c>
      <c r="B20" s="4" t="s">
        <f>=HYPERLINK("https://www.leilaoonline.net/lote/detalhe/89366", "GUINDASTE CANARINHO HYSTER - FUNCIONANDO")</f>
      </c>
      <c r="C20" s="4" t="inlineStr">
        <is>
          <t>Vendido</t>
        </is>
      </c>
      <c r="D20" s="4" t="inlineStr">
        <is>
          <t>37</t>
        </is>
      </c>
      <c r="E20" s="5" t="inlineStr">
        <is>
          <t>24.800,00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=HYPERLINK("https://www.leilaoonline.net/lote/detalhe/89369", "015")</f>
      </c>
      <c r="B21" s="4" t="s">
        <f>=HYPERLINK("https://www.leilaoonline.net/lote/detalhe/89369", "EMPILHADEIRA MADAL 5 TONELADAS DIESEL")</f>
      </c>
      <c r="C21" s="4" t="inlineStr">
        <is>
          <t>Vendido</t>
        </is>
      </c>
      <c r="D21" s="4" t="inlineStr">
        <is>
          <t>118</t>
        </is>
      </c>
      <c r="E21" s="5" t="inlineStr">
        <is>
          <t>40.000,00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=HYPERLINK("https://www.leilaoonline.net/lote/detalhe/89381", "016")</f>
      </c>
      <c r="B22" s="4" t="s">
        <f>=HYPERLINK("https://www.leilaoonline.net/lote/detalhe/89381", "veja o vídeo!! TRATOR MASSEY FERGUSSON 65X; ANO 1973; 3 MARCHAS")</f>
      </c>
      <c r="C22" s="4" t="inlineStr">
        <is>
          <t>Não vendido</t>
        </is>
      </c>
      <c r="D22" s="4" t="inlineStr">
        <is>
          <t>93</t>
        </is>
      </c>
      <c r="E22" s="5" t="inlineStr">
        <is>
          <t>20.350,00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=HYPERLINK("https://www.leilaoonline.net/lote/detalhe/89384", "017")</f>
      </c>
      <c r="B23" s="4" t="s">
        <f>=HYPERLINK("https://www.leilaoonline.net/lote/detalhe/89384", "veja o vídeo!! TRATOR CASE; 2010 - FUNCIONANDO")</f>
      </c>
      <c r="C23" s="4" t="inlineStr">
        <is>
          <t>Não vendido</t>
        </is>
      </c>
      <c r="D23" s="4" t="inlineStr">
        <is>
          <t>112</t>
        </is>
      </c>
      <c r="E23" s="5" t="inlineStr">
        <is>
          <t>101.250,00</t>
        </is>
      </c>
      <c r="F23" s="4" t="inlineStr">
        <is>
          <t>550.00</t>
        </is>
      </c>
    </row>
    <row collapsed="false" customFormat="false" customHeight="false" hidden="false" ht="12.1" outlineLevel="0" r="24">
      <c r="A24" s="5" t="s">
        <f>=HYPERLINK("https://www.leilaoonline.net/lote/detalhe/89389", "018")</f>
      </c>
      <c r="B24" s="4" t="s">
        <f>=HYPERLINK("https://www.leilaoonline.net/lote/detalhe/89389", "GUINCHO DE CABO PARA 7.500 TONELADAS; ANO 2018; MARCA RODOMUNCK; GRM 30.000 4 HASTES HIDRÁULICAS E 3 HASTES MECÂNICAS")</f>
      </c>
      <c r="C24" s="4" t="inlineStr">
        <is>
          <t>Não vendido</t>
        </is>
      </c>
      <c r="D24" s="4" t="inlineStr">
        <is>
          <t>296</t>
        </is>
      </c>
      <c r="E24" s="5" t="inlineStr">
        <is>
          <t>87.850,00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=HYPERLINK("https://www.leilaoonline.net/lote/detalhe/89382", "019")</f>
      </c>
      <c r="B25" s="4" t="s">
        <f>=HYPERLINK("https://www.leilaoonline.net/lote/detalhe/89382", "TRATOR MASSEY FERGUSSON 50X; ANO 1972; COM ROÇADEIRA - FUNCIONANDO")</f>
      </c>
      <c r="C25" s="4" t="inlineStr">
        <is>
          <t>Vendido</t>
        </is>
      </c>
      <c r="D25" s="4" t="inlineStr">
        <is>
          <t>63</t>
        </is>
      </c>
      <c r="E25" s="5" t="inlineStr">
        <is>
          <t>24.000,00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=HYPERLINK("https://www.leilaoonline.net/lote/detalhe/89388", "020")</f>
      </c>
      <c r="B26" s="4" t="s">
        <f>=HYPERLINK("https://www.leilaoonline.net/lote/detalhe/89388", "veja o vídeo!! GERADOR DE 375 KVA MOTOR ESCANIA - FUNCIONANDO")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6.750,00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=HYPERLINK("https://www.leilaoonline.net/lote/detalhe/89940", "021")</f>
      </c>
      <c r="B27" s="4" t="s">
        <f>=HYPERLINK("https://www.leilaoonline.net/lote/detalhe/89940", "3 ROÇADEIRAS TIPO TRITON; LATERAL DE 1.8M ARTICULADA POR PISTÃO; MARCA HERDER; ANO 2014")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=HYPERLINK("https://www.leilaoonline.net/lote/detalhe/89941", "022")</f>
      </c>
      <c r="B28" s="4" t="s">
        <f>=HYPERLINK("https://www.leilaoonline.net/lote/detalhe/89941", "TRATOR MASSEY FERGUSSON 95X; ANO 70")</f>
      </c>
      <c r="C28" s="4" t="inlineStr">
        <is>
          <t>Não vendido</t>
        </is>
      </c>
      <c r="D28" s="4" t="inlineStr">
        <is>
          <t>50</t>
        </is>
      </c>
      <c r="E28" s="5" t="inlineStr">
        <is>
          <t>17.500,00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=HYPERLINK("https://www.leilaoonline.net/lote/detalhe/89942", "023")</f>
      </c>
      <c r="B29" s="4" t="s">
        <f>=HYPERLINK("https://www.leilaoonline.net/lote/detalhe/89942", "TRATOR MASSEY FERGUSSON 65X; ANO 73; 3 MARCHAS")</f>
      </c>
      <c r="C29" s="4" t="inlineStr">
        <is>
          <t>Não vendido</t>
        </is>
      </c>
      <c r="D29" s="4" t="inlineStr">
        <is>
          <t>26</t>
        </is>
      </c>
      <c r="E29" s="5" t="inlineStr">
        <is>
          <t>26.500,00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=HYPERLINK("https://www.leilaoonline.net/lote/detalhe/89370", "024")</f>
      </c>
      <c r="B30" s="4" t="s">
        <f>=HYPERLINK("https://www.leilaoonline.net/lote/detalhe/89370", "CALCAREADEIRA MINAME DE 5500KG; ESTEIRA DE 40CM")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=HYPERLINK("https://www.leilaoonline.net/lote/detalhe/89371", "025")</f>
      </c>
      <c r="B31" s="4" t="s">
        <f>=HYPERLINK("https://www.leilaoonline.net/lote/detalhe/89371", "30 DORMENTES DE LINHA DE TREM DE 2.4M")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=HYPERLINK("https://www.leilaoonline.net/lote/detalhe/89372", "026")</f>
      </c>
      <c r="B32" s="4" t="s">
        <f>=HYPERLINK("https://www.leilaoonline.net/lote/detalhe/89372", "MOTOR MWM; TURBINADO; 6 CILINDROS; COM BOMBA KSB 100/4")</f>
      </c>
      <c r="C32" s="4" t="inlineStr">
        <is>
          <t>Não vendido</t>
        </is>
      </c>
      <c r="D32" s="4" t="inlineStr">
        <is>
          <t>33</t>
        </is>
      </c>
      <c r="E32" s="5" t="inlineStr">
        <is>
          <t>14.500,00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=HYPERLINK("https://www.leilaoonline.net/lote/detalhe/89385", "028")</f>
      </c>
      <c r="B33" s="4" t="s">
        <f>=HYPERLINK("https://www.leilaoonline.net/lote/detalhe/89385", "veja o vídeo!! 1 GRUA DE 2 TORRES DE 12 METROS E 38 PEÇAS DE 3 METROS")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3.750,00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=HYPERLINK("https://www.leilaoonline.net/lote/detalhe/89383", "029")</f>
      </c>
      <c r="B34" s="4" t="s">
        <f>=HYPERLINK("https://www.leilaoonline.net/lote/detalhe/89383", "BRITADOR 80/50")</f>
      </c>
      <c r="C34" s="4" t="inlineStr">
        <is>
          <t>Não vendido</t>
        </is>
      </c>
      <c r="D34" s="4" t="inlineStr">
        <is>
          <t>81</t>
        </is>
      </c>
      <c r="E34" s="5" t="inlineStr">
        <is>
          <t>91.000,00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=HYPERLINK("https://www.leilaoonline.net/lote/detalhe/89953", "030")</f>
      </c>
      <c r="B35" s="4" t="s">
        <f>=HYPERLINK("https://www.leilaoonline.net/lote/detalhe/89953", "TRATOR FORD 6610; 4X4; FORÇA 3; ANO APROX. 85")</f>
      </c>
      <c r="C35" s="4" t="inlineStr">
        <is>
          <t>Vendido</t>
        </is>
      </c>
      <c r="D35" s="4" t="inlineStr">
        <is>
          <t>52</t>
        </is>
      </c>
      <c r="E35" s="5" t="inlineStr">
        <is>
          <t>64.500,00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=HYPERLINK("https://www.leilaoonline.net/lote/detalhe/89954", "031")</f>
      </c>
      <c r="B36" s="4" t="s">
        <f>=HYPERLINK("https://www.leilaoonline.net/lote/detalhe/89954", "RETROESCAVADEIRA MASSEY FERGUSSON MF 86HS; ANO 94")</f>
      </c>
      <c r="C36" s="4" t="inlineStr">
        <is>
          <t>Não vendido</t>
        </is>
      </c>
      <c r="D36" s="4" t="inlineStr">
        <is>
          <t>59</t>
        </is>
      </c>
      <c r="E36" s="5" t="inlineStr">
        <is>
          <t>52.000,00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=HYPERLINK("https://www.leilaoonline.net/lote/detalhe/89955", "032")</f>
      </c>
      <c r="B37" s="4" t="s">
        <f>=HYPERLINK("https://www.leilaoonline.net/lote/detalhe/89955", "TRATOR VALMET 62 ID; ANO 1973")</f>
      </c>
      <c r="C37" s="4" t="inlineStr">
        <is>
          <t>Não vendido</t>
        </is>
      </c>
      <c r="D37" s="4" t="inlineStr">
        <is>
          <t>11</t>
        </is>
      </c>
      <c r="E37" s="5" t="inlineStr">
        <is>
          <t>14.000,00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=HYPERLINK("https://www.leilaoonline.net/lote/detalhe/89956", "033")</f>
      </c>
      <c r="B38" s="4" t="s">
        <f>=HYPERLINK("https://www.leilaoonline.net/lote/detalhe/89956", "TRATOR VALMET 65 ID.; ANO 1977")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19.000,00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=HYPERLINK("https://www.leilaoonline.net/lote/detalhe/89957", "034")</f>
      </c>
      <c r="B39" s="4" t="s">
        <f>=HYPERLINK("https://www.leilaoonline.net/lote/detalhe/89957", "RETROESCAVADEIRA FIATALLIS; ANO 1994")</f>
      </c>
      <c r="C39" s="4" t="inlineStr">
        <is>
          <t>Não vendido</t>
        </is>
      </c>
      <c r="D39" s="4" t="inlineStr">
        <is>
          <t>16</t>
        </is>
      </c>
      <c r="E39" s="5" t="inlineStr">
        <is>
          <t>31.000,00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=HYPERLINK("https://www.leilaoonline.net/lote/detalhe/89958", "035")</f>
      </c>
      <c r="B40" s="4" t="s">
        <f>=HYPERLINK("https://www.leilaoonline.net/lote/detalhe/89958", "TRATOR VALMET 85 ID.; ANO 1975")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17.500,00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=HYPERLINK("https://www.leilaoonline.net/lote/detalhe/89374", "036")</f>
      </c>
      <c r="B41" s="4" t="s">
        <f>=HYPERLINK("https://www.leilaoonline.net/lote/detalhe/89374", "IMPLEMENTOS (2 SUBSOLADORES DE 1 HASTE; 1 DISCADOR DE 2 RUAS; 1 DESFIBRADEIRA SEM MOTORR")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2.200,00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=HYPERLINK("https://www.leilaoonline.net/lote/detalhe/89394", "037")</f>
      </c>
      <c r="B42" s="4" t="s">
        <f>=HYPERLINK("https://www.leilaoonline.net/lote/detalhe/89394", "TRATOR FORD; MODELO 6600; ANO 1976")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33.000,00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=HYPERLINK("https://www.leilaoonline.net/lote/detalhe/89395", "038")</f>
      </c>
      <c r="B43" s="4" t="s">
        <f>=HYPERLINK("https://www.leilaoonline.net/lote/detalhe/89395", "TRATOR FORD; MODELO 6610; 4X4; ANO 1986")</f>
      </c>
      <c r="C43" s="4" t="inlineStr">
        <is>
          <t>Não vendido</t>
        </is>
      </c>
      <c r="D43" s="4" t="inlineStr">
        <is>
          <t>36</t>
        </is>
      </c>
      <c r="E43" s="5" t="inlineStr">
        <is>
          <t>62.000,00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=HYPERLINK("https://www.leilaoonline.net/lote/detalhe/89373", "039")</f>
      </c>
      <c r="B44" s="4" t="s">
        <f>=HYPERLINK("https://www.leilaoonline.net/lote/detalhe/89373", "COLHEITADEIRA MF 3640 ANO 1985 COM BOCA DE MILHO")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9.750,00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=HYPERLINK("https://www.leilaoonline.net/lote/detalhe/90059", "041")</f>
      </c>
      <c r="B45" s="4" t="s">
        <f>=HYPERLINK("https://www.leilaoonline.net/lote/detalhe/90059", "RECOLHEDORA DE FEIJÃO; MARCA MIAC")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=HYPERLINK("https://www.leilaoonline.net/lote/detalhe/89376", "042")</f>
      </c>
      <c r="B46" s="4" t="s">
        <f>=HYPERLINK("https://www.leilaoonline.net/lote/detalhe/89376", "TRATOR CBT 1000; ANO 1972 - FUNCIONANDO")</f>
      </c>
      <c r="C46" s="4" t="inlineStr">
        <is>
          <t>Não vendido</t>
        </is>
      </c>
      <c r="D46" s="4" t="inlineStr">
        <is>
          <t>17</t>
        </is>
      </c>
      <c r="E46" s="5" t="inlineStr">
        <is>
          <t>16.500,00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=HYPERLINK("https://www.leilaoonline.net/lote/detalhe/89377", "043")</f>
      </c>
      <c r="B47" s="4" t="s">
        <f>=HYPERLINK("https://www.leilaoonline.net/lote/detalhe/89377", "veja o vídeo!! TRATOR AGRALE; MOD. 4300; ANO 1986 - FUNCIONANDO")</f>
      </c>
      <c r="C47" s="4" t="inlineStr">
        <is>
          <t>Não vendido</t>
        </is>
      </c>
      <c r="D47" s="4" t="inlineStr">
        <is>
          <t>22</t>
        </is>
      </c>
      <c r="E47" s="5" t="inlineStr">
        <is>
          <t>10.750,00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=HYPERLINK("https://www.leilaoonline.net/lote/detalhe/89378", "045")</f>
      </c>
      <c r="B48" s="4" t="s">
        <f>=HYPERLINK("https://www.leilaoonline.net/lote/detalhe/89378", "CARRETEL ENROLADOR DE IRRIGAÇÃO; MARCA METAL LAVRAS; 4 RODAS; COM 320M MANGUEIRA X 90MM DE ESPESURA")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21.500,00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=HYPERLINK("https://www.leilaoonline.net/lote/detalhe/89379", "046")</f>
      </c>
      <c r="B49" s="4" t="s">
        <f>=HYPERLINK("https://www.leilaoonline.net/lote/detalhe/89379", "TRATOR VALMET; MODELO 78; ANO 1984/85; COM DUPLA EMBREAGEM - FUNCIONANDO")</f>
      </c>
      <c r="C49" s="4" t="inlineStr">
        <is>
          <t>Não vendido</t>
        </is>
      </c>
      <c r="D49" s="4" t="inlineStr">
        <is>
          <t>26</t>
        </is>
      </c>
      <c r="E49" s="5" t="inlineStr">
        <is>
          <t>24.000,00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=HYPERLINK("https://www.leilaoonline.net/lote/detalhe/90060", "047")</f>
      </c>
      <c r="B50" s="4" t="s">
        <f>=HYPERLINK("https://www.leilaoonline.net/lote/detalhe/90060", "ESCARIFICADOR; 5 HASTES; LARGO")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2.350,00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=HYPERLINK("https://www.leilaoonline.net/lote/detalhe/90061", "048")</f>
      </c>
      <c r="B51" s="4" t="s">
        <f>=HYPERLINK("https://www.leilaoonline.net/lote/detalhe/90061", "GRADE ARADORA; 20 DISCOS X 26; TRANSPORTE NO HIDRÁULICO")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2.950,00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=HYPERLINK("https://www.leilaoonline.net/lote/detalhe/90062", "049")</f>
      </c>
      <c r="B52" s="4" t="s">
        <f>=HYPERLINK("https://www.leilaoonline.net/lote/detalhe/90062", "GRADE ARADORA; 14 DISCOS X 26")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2.950,00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=HYPERLINK("https://www.leilaoonline.net/lote/detalhe/89375", "050")</f>
      </c>
      <c r="B53" s="4" t="s">
        <f>=HYPERLINK("https://www.leilaoonline.net/lote/detalhe/89375", "FURAKAWA RACK ABERTO ENTERPRISE 45U")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=HYPERLINK("https://www.leilaoonline.net/lote/detalhe/89396", "051")</f>
      </c>
      <c r="B54" s="4" t="s">
        <f>=HYPERLINK("https://www.leilaoonline.net/lote/detalhe/89396", "100 TONELADAS DE ANDAIME (PREÇO POR KG)")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1,55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=HYPERLINK("https://www.leilaoonline.net/lote/detalhe/89397", "052")</f>
      </c>
      <c r="B55" s="4" t="s">
        <f>=HYPERLINK("https://www.leilaoonline.net/lote/detalhe/89397", "100 TONELADAS DE ANDAIME (PREÇO POR KG)")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1,50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=HYPERLINK("https://www.leilaoonline.net/lote/detalhe/89398", "053")</f>
      </c>
      <c r="B56" s="4" t="s">
        <f>=HYPERLINK("https://www.leilaoonline.net/lote/detalhe/89398", "100 TONELADAS DE ANDAIME (PREÇO POR KG)")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1,50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=HYPERLINK("https://www.leilaoonline.net/lote/detalhe/89399", "054")</f>
      </c>
      <c r="B57" s="4" t="s">
        <f>=HYPERLINK("https://www.leilaoonline.net/lote/detalhe/89399", "100 TONELADAS DE ANDAIME (PREÇO POR KG)")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1,50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=HYPERLINK("https://www.leilaoonline.net/lote/detalhe/90074", "173")</f>
      </c>
      <c r="B58" s="4" t="s">
        <f>=HYPERLINK("https://www.leilaoonline.net/lote/detalhe/90074", "APROX. 84 TONELADAS TRILHO TR57 VENDA POR KILO (TAM. VARIADOS)")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3,00</t>
        </is>
      </c>
      <c r="F58" s="4" t="inlineStr">
        <is>
          <t>0.50</t>
        </is>
      </c>
    </row>
    <row collapsed="false" customFormat="false" customHeight="false" hidden="false" ht="12.1" outlineLevel="0" r="59">
      <c r="A59" s="5" t="s">
        <f>=HYPERLINK("https://www.leilaoonline.net/lote/detalhe/90075", "174")</f>
      </c>
      <c r="B59" s="4" t="s">
        <f>=HYPERLINK("https://www.leilaoonline.net/lote/detalhe/90075", "APROX. 42 TONELADAS TRILHO TR57 VENDA POR KILO (TAM. VARIADOS)")</f>
      </c>
      <c r="C59" s="4" t="inlineStr">
        <is>
          <t>Não vendido</t>
        </is>
      </c>
      <c r="D59" s="4" t="inlineStr">
        <is>
          <t>4</t>
        </is>
      </c>
      <c r="E59" s="5" t="inlineStr">
        <is>
          <t>3,00</t>
        </is>
      </c>
      <c r="F59" s="4" t="inlineStr">
        <is>
          <t>0.50</t>
        </is>
      </c>
    </row>
    <row collapsed="false" customFormat="false" customHeight="false" hidden="false" ht="12.1" outlineLevel="0" r="60">
      <c r="A60" s="5" t="s">
        <f>=HYPERLINK("https://www.leilaoonline.net/lote/detalhe/90076", "175")</f>
      </c>
      <c r="B60" s="4" t="s">
        <f>=HYPERLINK("https://www.leilaoonline.net/lote/detalhe/90076", "APROX. 42 TONELADAS TRILHO TR57 VENDA POR KILO (TAM. VARIADOS)")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3,00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=HYPERLINK("https://www.leilaoonline.net/lote/detalhe/90077", "176")</f>
      </c>
      <c r="B61" s="4" t="s">
        <f>=HYPERLINK("https://www.leilaoonline.net/lote/detalhe/90077", "8 PISTÕES MEDIDAS DIVERSAS")</f>
      </c>
      <c r="C61" s="4" t="inlineStr">
        <is>
          <t>Não vendido</t>
        </is>
      </c>
      <c r="D61" s="4" t="inlineStr">
        <is>
          <t>13</t>
        </is>
      </c>
      <c r="E61" s="5" t="inlineStr">
        <is>
          <t>4.000,00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=HYPERLINK("https://www.leilaoonline.net/lote/detalhe/90078", "177")</f>
      </c>
      <c r="B62" s="4" t="s">
        <f>=HYPERLINK("https://www.leilaoonline.net/lote/detalhe/90078", "1 LAVADORA DE PEÇAS INDUSTRIAL SUBRA")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=HYPERLINK("https://www.leilaoonline.net/lote/detalhe/90079", "178")</f>
      </c>
      <c r="B63" s="4" t="s">
        <f>=HYPERLINK("https://www.leilaoonline.net/lote/detalhe/90079", "4 BOMBAS ABS TIPO AF 550-8W3 - 75 HP 60 HZ")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1500.00</t>
        </is>
      </c>
    </row>
    <row collapsed="false" customFormat="false" customHeight="false" hidden="false" ht="12.1" outlineLevel="0" r="64">
      <c r="A64" s="5" t="s">
        <f>=HYPERLINK("https://www.leilaoonline.net/lote/detalhe/90080", "179")</f>
      </c>
      <c r="B64" s="4" t="s">
        <f>=HYPERLINK("https://www.leilaoonline.net/lote/detalhe/90080", "15 BOMBAS FLYGT (VER PLAQUETA NA FOTO)")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35.000,00</t>
        </is>
      </c>
      <c r="F64" s="4" t="inlineStr">
        <is>
          <t>1500.00</t>
        </is>
      </c>
    </row>
    <row collapsed="false" customFormat="false" customHeight="false" hidden="false" ht="12.1" outlineLevel="0" r="65">
      <c r="A65" s="5" t="s">
        <f>=HYPERLINK("https://www.leilaoonline.net/lote/detalhe/90081", "180")</f>
      </c>
      <c r="B65" s="4" t="s">
        <f>=HYPERLINK("https://www.leilaoonline.net/lote/detalhe/90081", "5 BOMBAS KSB TIPO KRTK 350 - 420 / 806 UG 112HP")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25.000,00</t>
        </is>
      </c>
      <c r="F65" s="4" t="inlineStr">
        <is>
          <t>1500.00</t>
        </is>
      </c>
    </row>
    <row collapsed="false" customFormat="false" customHeight="false" hidden="false" ht="12.1" outlineLevel="0" r="66">
      <c r="A66" s="5" t="s">
        <f>=HYPERLINK("https://www.leilaoonline.net/lote/detalhe/90082", "181")</f>
      </c>
      <c r="B66" s="4" t="s">
        <f>=HYPERLINK("https://www.leilaoonline.net/lote/detalhe/90082", "9 BOMBAS FLYGT (VER PLAQUETA NA FOTO)")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25.000,00</t>
        </is>
      </c>
      <c r="F66" s="4" t="inlineStr">
        <is>
          <t>1500.00</t>
        </is>
      </c>
    </row>
    <row collapsed="false" customFormat="false" customHeight="false" hidden="false" ht="12.1" outlineLevel="0" r="67">
      <c r="A67" s="5" t="s">
        <f>=HYPERLINK("https://www.leilaoonline.net/lote/detalhe/90083", "183")</f>
      </c>
      <c r="B67" s="4" t="s">
        <f>=HYPERLINK("https://www.leilaoonline.net/lote/detalhe/90083", "EMPILHADEIRA A GÁS YALE")</f>
      </c>
      <c r="C67" s="4" t="inlineStr">
        <is>
          <t>Não vendido</t>
        </is>
      </c>
      <c r="D67" s="4" t="inlineStr">
        <is>
          <t>26</t>
        </is>
      </c>
      <c r="E67" s="5" t="inlineStr">
        <is>
          <t>14.000,00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=HYPERLINK("https://www.leilaoonline.net/lote/detalhe/90104", "208")</f>
      </c>
      <c r="B68" s="4" t="s">
        <f>=HYPERLINK("https://www.leilaoonline.net/lote/detalhe/90104", "veja o vídeo!! CHEVROLET/S10 LT DD4; 2012/2013; PRATA; DIESEL - FUNCIONANDO")</f>
      </c>
      <c r="C68" s="4" t="inlineStr">
        <is>
          <t>Não vendido</t>
        </is>
      </c>
      <c r="D68" s="4" t="inlineStr">
        <is>
          <t>25</t>
        </is>
      </c>
      <c r="E68" s="5" t="inlineStr">
        <is>
          <t>51.250,00</t>
        </is>
      </c>
      <c r="F68" s="4" t="inlineStr">
        <is>
          <t>1250.00</t>
        </is>
      </c>
    </row>
    <row collapsed="false" customFormat="false" customHeight="false" hidden="false" ht="12.1" outlineLevel="0" r="69">
      <c r="A69" s="5" t="s">
        <f>=HYPERLINK("https://www.leilaoonline.net/lote/detalhe/90103", "209")</f>
      </c>
      <c r="B69" s="4" t="s">
        <f>=HYPERLINK("https://www.leilaoonline.net/lote/detalhe/90103", "veja o vídeo!! GM/S10 DELUXE; 1995/1996; VERMELHA; GASOLINA/GÁS NATURAL VEICULAR - FUNCIONANDO")</f>
      </c>
      <c r="C69" s="4" t="inlineStr">
        <is>
          <t>Não vendido</t>
        </is>
      </c>
      <c r="D69" s="4" t="inlineStr">
        <is>
          <t>11</t>
        </is>
      </c>
      <c r="E69" s="5" t="inlineStr">
        <is>
          <t>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=HYPERLINK("https://www.leilaoonline.net/lote/detalhe/90102", "213")</f>
      </c>
      <c r="B70" s="4" t="s">
        <f>=HYPERLINK("https://www.leilaoonline.net/lote/detalhe/90102", "veja o vídeo!! GM/VERANEIO; 1980/1980; VERDE; GASOLINA - FUNCIONANDO")</f>
      </c>
      <c r="C70" s="4" t="inlineStr">
        <is>
          <t>Não vendido</t>
        </is>
      </c>
      <c r="D70" s="4" t="inlineStr">
        <is>
          <t>14</t>
        </is>
      </c>
      <c r="E70" s="5" t="inlineStr">
        <is>
          <t>8.150,00</t>
        </is>
      </c>
      <c r="F70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2026-05-16T02:49:11.00Z</dcterms:created>
  <dc:creator>Tellks Tecnologia</dc:creator>
  <cp:revision>0</cp:revision>
</cp:coreProperties>
</file>