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 -  ROLOS - PÁS  -  ESCAVADEIRAS  -  (3) CAT 140M - (3) CAT 12M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=HYPERLINK("https://www.leilaoonline.net/lote/detalhe/91372", "100")</f>
      </c>
      <c r="B11" s="4" t="s">
        <f>=HYPERLINK("https://www.leilaoonline.net/lote/detalhe/91372", " ROLO COMPACTADOR DUPLO, ANO 1984, TANDEM DYNAPAC CC43B,  LOC. BASALTO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=HYPERLINK("https://www.leilaoonline.net/lote/detalhe/91373", "101")</f>
      </c>
      <c r="B12" s="4" t="s">
        <f>=HYPERLINK("https://www.leilaoonline.net/lote/detalhe/91373", " ROLO COMPACTADOR DE PATAS, ANO 2009,  CAT CP533-E-LOC. BASALTO")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=HYPERLINK("https://www.leilaoonline.net/lote/detalhe/91375", "102")</f>
      </c>
      <c r="B13" s="4" t="s">
        <f>=HYPERLINK("https://www.leilaoonline.net/lote/detalhe/91375", " ROLO COMPACTADOR DE PNEUS, ANO 2008,  CAT PS360C, LOC. BASALTO")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=HYPERLINK("https://www.leilaoonline.net/lote/detalhe/91374", "103")</f>
      </c>
      <c r="B14" s="4" t="s">
        <f>=HYPERLINK("https://www.leilaoonline.net/lote/detalhe/91374", " ROLO COMPACTADOR DE PNEUS, ANO 2008,  CAT PS360C - LOC. BASALTO")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=HYPERLINK("https://www.leilaoonline.net/lote/detalhe/91377", "106")</f>
      </c>
      <c r="B15" s="4" t="s">
        <f>=HYPERLINK("https://www.leilaoonline.net/lote/detalhe/91377", " TORRE DE ILUMINAÇÃO I.RAND, ANO 2001, LIGHT SOURCE - LOC BASALTO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=HYPERLINK("https://www.leilaoonline.net/lote/detalhe/91376", "109")</f>
      </c>
      <c r="B16" s="4" t="s">
        <f>=HYPERLINK("https://www.leilaoonline.net/lote/detalhe/91376", " ESCAVADEIRA HIDRÁULICA, CAT 320D, ANO 2007, LOC. BASALTO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113.500,00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=HYPERLINK("https://www.leilaoonline.net/lote/detalhe/91378", "111")</f>
      </c>
      <c r="B17" s="4" t="s">
        <f>=HYPERLINK("https://www.leilaoonline.net/lote/detalhe/91378", " RETRO ESCAVADEIRA JCB 3C, ANO 2008, LOC. BASALTO")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=HYPERLINK("https://www.leilaoonline.net/lote/detalhe/91380", "112")</f>
      </c>
      <c r="B18" s="4" t="s">
        <f>=HYPERLINK("https://www.leilaoonline.net/lote/detalhe/91380", " MOTONIVELADORA CAT, MOD. 140M, ANO 2009, LOC. BASALTO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278.000,00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=HYPERLINK("https://www.leilaoonline.net/lote/detalhe/91382", "114")</f>
      </c>
      <c r="B19" s="4" t="s">
        <f>=HYPERLINK("https://www.leilaoonline.net/lote/detalhe/91382", " PÁ CARREGADEIRA CAT 950G, ANO 1999, LOC. BASALTO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=HYPERLINK("https://www.leilaoonline.net/lote/detalhe/91384", "115")</f>
      </c>
      <c r="B20" s="4" t="s">
        <f>=HYPERLINK("https://www.leilaoonline.net/lote/detalhe/91384", " CAMINHÃO MB MODELO LS 1935, ANO 1997/1998 - LOC. BASALTO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=HYPERLINK("https://www.leilaoonline.net/lote/detalhe/91383", "116")</f>
      </c>
      <c r="B21" s="4" t="s">
        <f>=HYPERLINK("https://www.leilaoonline.net/lote/detalhe/91383", " CAMINHÃO COMBOIO VW MOD 13-130, ANO 1985, LOC. BASALTO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=HYPERLINK("https://www.leilaoonline.net/lote/detalhe/91385", "118")</f>
      </c>
      <c r="B22" s="4" t="s">
        <f>=HYPERLINK("https://www.leilaoonline.net/lote/detalhe/91385", " CAMINHÃO VOLVO MOD N12 4X2, ANO 1988/1988, LOC. TEMA TERRA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=HYPERLINK("https://www.leilaoonline.net/lote/detalhe/91387", "119")</f>
      </c>
      <c r="B23" s="4" t="s">
        <f>=HYPERLINK("https://www.leilaoonline.net/lote/detalhe/91387", " CAMINHÃO FORA DE ESTRADA RANDON RK430B, ANO 2005, LOC. TEMA TERRA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=HYPERLINK("https://www.leilaoonline.net/lote/detalhe/91386", "120")</f>
      </c>
      <c r="B24" s="4" t="s">
        <f>=HYPERLINK("https://www.leilaoonline.net/lote/detalhe/91386", " CAMINHÃO VOLVO MOD. N10 6X4 BASCULANTE , ANO 1987/1987, LOC. TEMA TERRA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=HYPERLINK("https://www.leilaoonline.net/lote/detalhe/91389", "121")</f>
      </c>
      <c r="B25" s="4" t="s">
        <f>=HYPERLINK("https://www.leilaoonline.net/lote/detalhe/91389", " CAMINHÃO PIPA FORD F-14000, CAPACIDADE 5.000 LITROS, ANO 1988/1988, LOC. TEMA TERRA 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=HYPERLINK("https://www.leilaoonline.net/lote/detalhe/91394", "122")</f>
      </c>
      <c r="B26" s="4" t="s">
        <f>=HYPERLINK("https://www.leilaoonline.net/lote/detalhe/91394", " PÁ CARREGADEIRA CAT 950F, ANO 1995, LOC. TEMA TERRA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=HYPERLINK("https://www.leilaoonline.net/lote/detalhe/91402", "123")</f>
      </c>
      <c r="B27" s="4" t="s">
        <f>=HYPERLINK("https://www.leilaoonline.net/lote/detalhe/91402", " ROLO COMPACTADOR DUPLO TANDEM, I.RAND DD110, ANO 2000, LOC. TEMA TERRA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=HYPERLINK("https://www.leilaoonline.net/lote/detalhe/91393", "125")</f>
      </c>
      <c r="B28" s="4" t="s">
        <f>=HYPERLINK("https://www.leilaoonline.net/lote/detalhe/91393", " ROLO COMPACTADOR DE PATAS, TEMA TERRA SPV 84P, ANO 1986, LOC. TEMA TERRA 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=HYPERLINK("https://www.leilaoonline.net/lote/detalhe/91411", "126")</f>
      </c>
      <c r="B29" s="4" t="s">
        <f>=HYPERLINK("https://www.leilaoonline.net/lote/detalhe/91411", " MOTONIVELADORA CAT, MOD. 120B, ANO 1985, LOC. TEMA TERRA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=HYPERLINK("https://www.leilaoonline.net/lote/detalhe/91398", "127")</f>
      </c>
      <c r="B30" s="4" t="s">
        <f>=HYPERLINK("https://www.leilaoonline.net/lote/detalhe/91398", " TRATOR DE ESTEIRA, CAT D8N, ANO 1993 , LOC. TEMA TERRA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=HYPERLINK("https://www.leilaoonline.net/lote/detalhe/91390", "128")</f>
      </c>
      <c r="B31" s="4" t="s">
        <f>=HYPERLINK("https://www.leilaoonline.net/lote/detalhe/91390", " ESCAVADEIRA HIDRÁULICA, CAT 320C, ANO 2005, LOC. TEMA TERRA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=HYPERLINK("https://www.leilaoonline.net/lote/detalhe/91392", "129")</f>
      </c>
      <c r="B32" s="4" t="s">
        <f>=HYPERLINK("https://www.leilaoonline.net/lote/detalhe/91392", " MOTONIVELADORA CAT, MOD. 140M, ANO 2009, LOC. BASALTO  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313.000,00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=HYPERLINK("https://www.leilaoonline.net/lote/detalhe/91391", "131")</f>
      </c>
      <c r="B33" s="4" t="s">
        <f>=HYPERLINK("https://www.leilaoonline.net/lote/detalhe/91391", " CAMINHÃO FORD MODELO F-14000, ANO 1988/1989, LOC. BASALTO ")</f>
      </c>
      <c r="C33" s="4" t="inlineStr">
        <is>
          <t>Vendido</t>
        </is>
      </c>
      <c r="D33" s="4" t="inlineStr">
        <is>
          <t>63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=HYPERLINK("https://www.leilaoonline.net/lote/detalhe/91425", "132")</f>
      </c>
      <c r="B34" s="4" t="s">
        <f>=HYPERLINK("https://www.leilaoonline.net/lote/detalhe/91425", " CAMINHÃO ESPARGIDOR MB MOD L-1114, ANO 1987/1987, LOC. BASALTO 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=HYPERLINK("https://www.leilaoonline.net/lote/detalhe/91395", "133")</f>
      </c>
      <c r="B35" s="4" t="s">
        <f>=HYPERLINK("https://www.leilaoonline.net/lote/detalhe/91395", " ROLO COMPACTADOR DE PATAS, ANO 2007, CAT CP533-E, LOC. BASALTO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=HYPERLINK("https://www.leilaoonline.net/lote/detalhe/91422", "139")</f>
      </c>
      <c r="B36" s="4" t="s">
        <f>=HYPERLINK("https://www.leilaoonline.net/lote/detalhe/91422", " ESCAVADEIRA HIDRAULICA, CAT 345C, ANO 2007, LOC. BASALTO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=HYPERLINK("https://www.leilaoonline.net/lote/detalhe/91396", "149")</f>
      </c>
      <c r="B37" s="4" t="s">
        <f>=HYPERLINK("https://www.leilaoonline.net/lote/detalhe/91396", " RETRO ESCAVADEIRA JCB 3C, ANO 2008, LOC. BASALTO 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=HYPERLINK("https://www.leilaoonline.net/lote/detalhe/91414", "150")</f>
      </c>
      <c r="B38" s="4" t="s">
        <f>=HYPERLINK("https://www.leilaoonline.net/lote/detalhe/91414", " ROLO COMPACTADOR TERRA TEMA SPV68 VA, ANO 1986, LOC. BASALTO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=HYPERLINK("https://www.leilaoonline.net/lote/detalhe/91400", "156")</f>
      </c>
      <c r="B39" s="4" t="s">
        <f>=HYPERLINK("https://www.leilaoonline.net/lote/detalhe/91400", " CAMINHÃO ESPARGIDOR VW MOD 14-140, ANO 1987, LOC. BASALTO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=HYPERLINK("https://www.leilaoonline.net/lote/detalhe/91426", "157")</f>
      </c>
      <c r="B40" s="4" t="s">
        <f>=HYPERLINK("https://www.leilaoonline.net/lote/detalhe/91426", " RETRO ESCAVADEIRA CAT 420E, ANO 2008, LOC. BASALTO ")</f>
      </c>
      <c r="C40" s="4" t="inlineStr">
        <is>
          <t>Vendido</t>
        </is>
      </c>
      <c r="D40" s="4" t="inlineStr">
        <is>
          <t>36</t>
        </is>
      </c>
      <c r="E40" s="5" t="inlineStr">
        <is>
          <t>96.000,00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=HYPERLINK("https://www.leilaoonline.net/lote/detalhe/91418", "158")</f>
      </c>
      <c r="B41" s="4" t="s">
        <f>=HYPERLINK("https://www.leilaoonline.net/lote/detalhe/91418", " ROLO COMPACTADOR DE PATAS, CAT CP533-E, ANO 2007, LOC.TEMA TERRA 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109.000,00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=HYPERLINK("https://www.leilaoonline.net/lote/detalhe/91399", "159")</f>
      </c>
      <c r="B42" s="4" t="s">
        <f>=HYPERLINK("https://www.leilaoonline.net/lote/detalhe/91399", " ROLO COMPACTADOR DE PATAS, I.RAND SD70F, ANO 2002, LOC. BASALTO 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=HYPERLINK("https://www.leilaoonline.net/lote/detalhe/91433", "160")</f>
      </c>
      <c r="B43" s="4" t="s">
        <f>=HYPERLINK("https://www.leilaoonline.net/lote/detalhe/91433", " ROLO COMPACTADOR DE PATAS, ANO 2009, CAT CP533-E, LOC. BASALTO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=HYPERLINK("https://www.leilaoonline.net/lote/detalhe/91424", "161")</f>
      </c>
      <c r="B44" s="4" t="s">
        <f>=HYPERLINK("https://www.leilaoonline.net/lote/detalhe/91424", " CAMINHÃO FORD MOD. F-11000 BASCULANTE, ANO 1988, LOC. TEMA TERRA 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=HYPERLINK("https://www.leilaoonline.net/lote/detalhe/91430", "162")</f>
      </c>
      <c r="B45" s="4" t="s">
        <f>=HYPERLINK("https://www.leilaoonline.net/lote/detalhe/91430", " ROLO COMPACTADOR DUPLO TANDEM DYNAPAC CC21, ANO 1988,  LOC. TEMA TERRA 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=HYPERLINK("https://www.leilaoonline.net/lote/detalhe/91407", "163")</f>
      </c>
      <c r="B46" s="4" t="s">
        <f>=HYPERLINK("https://www.leilaoonline.net/lote/detalhe/91407", " CAMINHÃO PIPA MB L-1113 , ANO 1973/1973, LOC. BASALTO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=HYPERLINK("https://www.leilaoonline.net/lote/detalhe/91404", "166")</f>
      </c>
      <c r="B47" s="4" t="s">
        <f>=HYPERLINK("https://www.leilaoonline.net/lote/detalhe/91404", " ESCAVADEIRA HIDRÁULICA CAT 320, ANO 2001/2001, LOC. BASALTO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79.000,00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=HYPERLINK("https://www.leilaoonline.net/lote/detalhe/91401", "167")</f>
      </c>
      <c r="B48" s="4" t="s">
        <f>=HYPERLINK("https://www.leilaoonline.net/lote/detalhe/91401", " CAMINHÃO FORA DE ESTRADA RANDON MOD RK430B,ANO 2005/2005, LOC. TEMA TERRA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=HYPERLINK("https://www.leilaoonline.net/lote/detalhe/91403", "168")</f>
      </c>
      <c r="B49" s="4" t="s">
        <f>=HYPERLINK("https://www.leilaoonline.net/lote/detalhe/91403", " CAMINHÃO FORA DE ESTRADA RANDON RK 430, ANO 1998/1998, LOC. TEMA TERRA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=HYPERLINK("https://www.leilaoonline.net/lote/detalhe/91406", "172")</f>
      </c>
      <c r="B50" s="4" t="s">
        <f>=HYPERLINK("https://www.leilaoonline.net/lote/detalhe/91406", " ROLO COMPACTADOR DUPLO TANDEM  DYNAPAC CC30, ANO 1994, LOC. TEMA TERRA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=HYPERLINK("https://www.leilaoonline.net/lote/detalhe/91410", "173")</f>
      </c>
      <c r="B51" s="4" t="s">
        <f>=HYPERLINK("https://www.leilaoonline.net/lote/detalhe/91410", " ROLO COMPACTADOR DUPLO TANDEM I.RAND DD90HF, ANO 2001 -  LOC. BASALTO 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47.000,00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=HYPERLINK("https://www.leilaoonline.net/lote/detalhe/91408", "174")</f>
      </c>
      <c r="B52" s="4" t="s">
        <f>=HYPERLINK("https://www.leilaoonline.net/lote/detalhe/91408", " ROLO COMPACTADOR TEMA TERRA SPV84P, ANO 1986,  LOC. TEMA TERRA 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=HYPERLINK("https://www.leilaoonline.net/lote/detalhe/91434", "175")</f>
      </c>
      <c r="B53" s="4" t="s">
        <f>=HYPERLINK("https://www.leilaoonline.net/lote/detalhe/91434", " COMPRESSOR DE AR ATLAS COPCO XA 90, ANO 1997,  LOC. TEMA TERRA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=HYPERLINK("https://www.leilaoonline.net/lote/detalhe/91441", "176")</f>
      </c>
      <c r="B54" s="4" t="s">
        <f>=HYPERLINK("https://www.leilaoonline.net/lote/detalhe/91441", " MOTONIVELADORA DE FABRICAÇÃO CAT, MODELO 120B,ANO 1981, LOC. TEMA TERRA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=HYPERLINK("https://www.leilaoonline.net/lote/detalhe/91427", "177")</f>
      </c>
      <c r="B55" s="4" t="s">
        <f>=HYPERLINK("https://www.leilaoonline.net/lote/detalhe/91427", " ROLO COMPACTADOR DE PNEUS DE FABRICAÇÃO MULLER AP26, ANO 1979, LOC. TEMA TERRA")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=HYPERLINK("https://www.leilaoonline.net/lote/detalhe/91423", "182")</f>
      </c>
      <c r="B56" s="4" t="s">
        <f>=HYPERLINK("https://www.leilaoonline.net/lote/detalhe/91423", " CAMINHÃO PIPA VW 13-130 , ANO 1984, LOC. BASALTO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=HYPERLINK("https://www.leilaoonline.net/lote/detalhe/91412", "183")</f>
      </c>
      <c r="B57" s="4" t="s">
        <f>=HYPERLINK("https://www.leilaoonline.net/lote/detalhe/91412", " PÀ CARREGADEIRA DE FABRICAÇÃO VOLCO L150F, ANO 2009/2009, LOC. BASALTO ")</f>
      </c>
      <c r="C57" s="4" t="inlineStr">
        <is>
          <t>Vendido</t>
        </is>
      </c>
      <c r="D57" s="4" t="inlineStr">
        <is>
          <t>21</t>
        </is>
      </c>
      <c r="E57" s="5" t="inlineStr">
        <is>
          <t>142.000,00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=HYPERLINK("https://www.leilaoonline.net/lote/detalhe/91417", "195")</f>
      </c>
      <c r="B58" s="4" t="s">
        <f>=HYPERLINK("https://www.leilaoonline.net/lote/detalhe/91417", " CAMINHÃO CARROCERIA FORD F-4000, ANO 1992/1993, LOC.BASALTO ")</f>
      </c>
      <c r="C58" s="4" t="inlineStr">
        <is>
          <t>Vendido</t>
        </is>
      </c>
      <c r="D58" s="4" t="inlineStr">
        <is>
          <t>33</t>
        </is>
      </c>
      <c r="E58" s="5" t="inlineStr">
        <is>
          <t>31.000,00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=HYPERLINK("https://www.leilaoonline.net/lote/detalhe/91432", "196")</f>
      </c>
      <c r="B59" s="4" t="s">
        <f>=HYPERLINK("https://www.leilaoonline.net/lote/detalhe/91432", " RETRO ESCAVADEIRA JCB 3C, ANO 2008, LOC. BASALTO")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=HYPERLINK("https://www.leilaoonline.net/lote/detalhe/91428", "197")</f>
      </c>
      <c r="B60" s="4" t="s">
        <f>=HYPERLINK("https://www.leilaoonline.net/lote/detalhe/91428", " ROLO COMPACTADOR DE PATAS,  I.RAND SD70F, ANO 2002, LOC. BASALTO ")</f>
      </c>
      <c r="C60" s="4" t="inlineStr">
        <is>
          <t>Não vendido</t>
        </is>
      </c>
      <c r="D60" s="4" t="inlineStr">
        <is>
          <t>19</t>
        </is>
      </c>
      <c r="E60" s="5" t="inlineStr">
        <is>
          <t>43.000,00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=HYPERLINK("https://www.leilaoonline.net/lote/detalhe/91413", "198")</f>
      </c>
      <c r="B61" s="4" t="s">
        <f>=HYPERLINK("https://www.leilaoonline.net/lote/detalhe/91413", " ROLO COMPACTADOR DE PNEUS DE FABRICAÇÃO TEMA TERRA, SPV8000HD, ANO 1990, LOC. TEMA TERRA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=HYPERLINK("https://www.leilaoonline.net/lote/detalhe/91415", "199")</f>
      </c>
      <c r="B62" s="4" t="s">
        <f>=HYPERLINK("https://www.leilaoonline.net/lote/detalhe/91415", " ESCAVADEIRA HIDRÁULICA HYUNDAI R210LC-7 , ANO 2011, LOC. BASALTO 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147.500,00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=HYPERLINK("https://www.leilaoonline.net/lote/detalhe/91419", "201")</f>
      </c>
      <c r="B63" s="4" t="s">
        <f>=HYPERLINK("https://www.leilaoonline.net/lote/detalhe/91419", " CAMINHÃO FORD MOD. F-14000 BASCULANTE, ANO 1989, LOC. BASALTO")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=HYPERLINK("https://www.leilaoonline.net/lote/detalhe/91438", "202")</f>
      </c>
      <c r="B64" s="4" t="s">
        <f>=HYPERLINK("https://www.leilaoonline.net/lote/detalhe/91438", " TORRE DE ILUMINAÇÃO I.RAND, LIGHT SOURCE, LOC. BASALTO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=HYPERLINK("https://www.leilaoonline.net/lote/detalhe/91436", "203")</f>
      </c>
      <c r="B65" s="4" t="s">
        <f>=HYPERLINK("https://www.leilaoonline.net/lote/detalhe/91436", " ROLO COMPACTADOR DE PATAS, CAT CP533-E, ANO 2009, LOC. BASALTO ")</f>
      </c>
      <c r="C65" s="4" t="inlineStr">
        <is>
          <t>Não vendido</t>
        </is>
      </c>
      <c r="D65" s="4" t="inlineStr">
        <is>
          <t>55</t>
        </is>
      </c>
      <c r="E65" s="5" t="inlineStr">
        <is>
          <t>147.000,00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=HYPERLINK("https://www.leilaoonline.net/lote/detalhe/91444", "204")</f>
      </c>
      <c r="B66" s="4" t="s">
        <f>=HYPERLINK("https://www.leilaoonline.net/lote/detalhe/91444", " ROLO COMPACTADOR DE PATAS, I.RAND SD70F, ANO 2002, LOC. BASALTO 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=HYPERLINK("https://www.leilaoonline.net/lote/detalhe/91445", "205")</f>
      </c>
      <c r="B67" s="4" t="s">
        <f>=HYPERLINK("https://www.leilaoonline.net/lote/detalhe/91445", " ROLO COMPACTADOR DUPLO TANDEM DYNAPAC CC422, ANO 1999, LOC. BASALTO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72.000,00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=HYPERLINK("https://www.leilaoonline.net/lote/detalhe/91439", "206")</f>
      </c>
      <c r="B68" s="4" t="s">
        <f>=HYPERLINK("https://www.leilaoonline.net/lote/detalhe/91439", " RETRO ESCAVADEIRA CAT 420E, ANO 2008, LOC. BASALTO ")</f>
      </c>
      <c r="C68" s="4" t="inlineStr">
        <is>
          <t>Vendido</t>
        </is>
      </c>
      <c r="D68" s="4" t="inlineStr">
        <is>
          <t>41</t>
        </is>
      </c>
      <c r="E68" s="5" t="inlineStr">
        <is>
          <t>100.000,00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=HYPERLINK("https://www.leilaoonline.net/lote/detalhe/91420", "207")</f>
      </c>
      <c r="B69" s="4" t="s">
        <f>=HYPERLINK("https://www.leilaoonline.net/lote/detalhe/91420", " MOTONIVELADORA KOMATSU MODELO GD655-5, ANO 2013, LOC. BASALTO ")</f>
      </c>
      <c r="C69" s="4" t="inlineStr">
        <is>
          <t>Não vendido</t>
        </is>
      </c>
      <c r="D69" s="4" t="inlineStr">
        <is>
          <t>100</t>
        </is>
      </c>
      <c r="E69" s="5" t="inlineStr">
        <is>
          <t>378.000,00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=HYPERLINK("https://www.leilaoonline.net/lote/detalhe/91431", "219")</f>
      </c>
      <c r="B70" s="4" t="s">
        <f>=HYPERLINK("https://www.leilaoonline.net/lote/detalhe/91431", " CAMINHÃO ESPARGIDOR MB MOD L-1513, ANO 1985/1985, LOC. BASALTO ")</f>
      </c>
      <c r="C70" s="4" t="inlineStr">
        <is>
          <t>Não vendido</t>
        </is>
      </c>
      <c r="D70" s="4" t="inlineStr">
        <is>
          <t>31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=HYPERLINK("https://www.leilaoonline.net/lote/detalhe/91421", "220")</f>
      </c>
      <c r="B71" s="4" t="s">
        <f>=HYPERLINK("https://www.leilaoonline.net/lote/detalhe/91421", " TRATOR DE ESTEIRA CAT D8R, ANO 1993, LOC. BASALTO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=HYPERLINK("https://www.leilaoonline.net/lote/detalhe/91442", "224")</f>
      </c>
      <c r="B72" s="4" t="s">
        <f>=HYPERLINK("https://www.leilaoonline.net/lote/detalhe/91442", " COMPRESSOR DE AR ATLAS COPCO XA 80 , ANO 1994, LOC. TEMA TERRA 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=HYPERLINK("https://www.leilaoonline.net/lote/detalhe/91429", "225")</f>
      </c>
      <c r="B73" s="4" t="s">
        <f>=HYPERLINK("https://www.leilaoonline.net/lote/detalhe/91429", " ESCAVADEIRA HIDRÁULICA  CAT 320B, ANO 1997, LOC. TEMA TERRA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=HYPERLINK("https://www.leilaoonline.net/lote/detalhe/91448", "226")</f>
      </c>
      <c r="B74" s="4" t="s">
        <f>=HYPERLINK("https://www.leilaoonline.net/lote/detalhe/91448", " MOTONIVELADORA DE FABRICAÇÃO CAT, MOD. 120B, ANO 1985, LOC. TEMA TERRA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=HYPERLINK("https://www.leilaoonline.net/lote/detalhe/91450", "227")</f>
      </c>
      <c r="B75" s="4" t="s">
        <f>=HYPERLINK("https://www.leilaoonline.net/lote/detalhe/91450", " ROLO COMPACTADOR DE PATAS, I.RAND SD100F, ANO 2001, LOC. TEMA TERRA ")</f>
      </c>
      <c r="C75" s="4" t="inlineStr">
        <is>
          <t>Não vendido</t>
        </is>
      </c>
      <c r="D75" s="4" t="inlineStr">
        <is>
          <t>42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=HYPERLINK("https://www.leilaoonline.net/lote/detalhe/91449", "228")</f>
      </c>
      <c r="B76" s="4" t="s">
        <f>=HYPERLINK("https://www.leilaoonline.net/lote/detalhe/91449", " ROLO COMPACTADOR DUPLO TANDEM I.RAND DD90HF, ANO 2001, LOC. TEMA TERRA 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=HYPERLINK("https://www.leilaoonline.net/lote/detalhe/91454", "229")</f>
      </c>
      <c r="B77" s="4" t="s">
        <f>=HYPERLINK("https://www.leilaoonline.net/lote/detalhe/91454", " ROLO COMPACTADOR DE PATAS, DYNAPAC CA25PD, ANO 1986, LOC. TEMA TERRA ")</f>
      </c>
      <c r="C77" s="4" t="inlineStr">
        <is>
          <t>Vendido</t>
        </is>
      </c>
      <c r="D77" s="4" t="inlineStr">
        <is>
          <t>47</t>
        </is>
      </c>
      <c r="E77" s="5" t="inlineStr">
        <is>
          <t>76.000,00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=HYPERLINK("https://www.leilaoonline.net/lote/detalhe/91453", "230")</f>
      </c>
      <c r="B78" s="4" t="s">
        <f>=HYPERLINK("https://www.leilaoonline.net/lote/detalhe/91453", " PÁ CARREGADEIRA DE FABRICAÇÃO CAT 950F, ANO 1994, LOC. TEMA TERRA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90.000,00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=HYPERLINK("https://www.leilaoonline.net/lote/detalhe/91452", "232")</f>
      </c>
      <c r="B79" s="4" t="s">
        <f>=HYPERLINK("https://www.leilaoonline.net/lote/detalhe/91452", " CAMINHÃO CHASSI VW 13-130, ANO 1986, LOC. TEMA TERRA ")</f>
      </c>
      <c r="C79" s="4" t="inlineStr">
        <is>
          <t>Vendido</t>
        </is>
      </c>
      <c r="D79" s="4" t="inlineStr">
        <is>
          <t>15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=HYPERLINK("https://www.leilaoonline.net/lote/detalhe/91463", "233")</f>
      </c>
      <c r="B80" s="4" t="s">
        <f>=HYPERLINK("https://www.leilaoonline.net/lote/detalhe/91463", " CAMINHÃO FORA DE ESTRADA RANDON RK430, ANO 2005/2005 , LOC. TEMA TERRA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=HYPERLINK("https://www.leilaoonline.net/lote/detalhe/91455", "234")</f>
      </c>
      <c r="B81" s="4" t="s">
        <f>=HYPERLINK("https://www.leilaoonline.net/lote/detalhe/91455", " CAMINHÃO CHASSI GMC MOD 12.170, ANO 1997/1998, LOC. TEMA TERRA ")</f>
      </c>
      <c r="C81" s="4" t="inlineStr">
        <is>
          <t>Vendido</t>
        </is>
      </c>
      <c r="D81" s="4" t="inlineStr">
        <is>
          <t>38</t>
        </is>
      </c>
      <c r="E81" s="5" t="inlineStr">
        <is>
          <t>38.500,00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=HYPERLINK("https://www.leilaoonline.net/lote/detalhe/91461", "235")</f>
      </c>
      <c r="B82" s="4" t="s">
        <f>=HYPERLINK("https://www.leilaoonline.net/lote/detalhe/91461", " COMPRESSOR DE AR ATLAS COPCO XA120, ANO 1990, LOC. TEMA TERRA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=HYPERLINK("https://www.leilaoonline.net/lote/detalhe/91460", "236")</f>
      </c>
      <c r="B83" s="4" t="s">
        <f>=HYPERLINK("https://www.leilaoonline.net/lote/detalhe/91460", " PÁ CARREGADEIRA CAT 962G, ANO 2002 , LOC. BASALTO ")</f>
      </c>
      <c r="C83" s="4" t="inlineStr">
        <is>
          <t>Vendido</t>
        </is>
      </c>
      <c r="D83" s="4" t="inlineStr">
        <is>
          <t>6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=HYPERLINK("https://www.leilaoonline.net/lote/detalhe/91462", "239")</f>
      </c>
      <c r="B84" s="4" t="s">
        <f>=HYPERLINK("https://www.leilaoonline.net/lote/detalhe/91462", " CAMINHÃO COMBOIO VW MOD 11-130, ANO 1985/1986, LOC. BASALTO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=HYPERLINK("https://www.leilaoonline.net/lote/detalhe/91459", "240")</f>
      </c>
      <c r="B85" s="4" t="s">
        <f>=HYPERLINK("https://www.leilaoonline.net/lote/detalhe/91459", " MOTONIVELADORA CAT, MODELO 120B, ANO 1982, LOC. TEMA TERRA 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27.000,00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=HYPERLINK("https://www.leilaoonline.net/lote/detalhe/91458", "241")</f>
      </c>
      <c r="B86" s="4" t="s">
        <f>=HYPERLINK("https://www.leilaoonline.net/lote/detalhe/91458", " VALETADEIRA DE FABRICAÇÃO VERMEER T-655, ANO 1998, LOC. BASALTO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=HYPERLINK("https://www.leilaoonline.net/lote/detalhe/91457", "242")</f>
      </c>
      <c r="B87" s="4" t="s">
        <f>=HYPERLINK("https://www.leilaoonline.net/lote/detalhe/91457", " ROLO COMPACTADOR DE PNEUS, CAT PS360C, ANO 2008, LOC. BASALTO")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=HYPERLINK("https://www.leilaoonline.net/lote/detalhe/91456", "243")</f>
      </c>
      <c r="B88" s="4" t="s">
        <f>=HYPERLINK("https://www.leilaoonline.net/lote/detalhe/91456", " ROLO COMPACTADOR TEMA TERRA SPV68 VA, ANO 1987, LOC. BASALTO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=HYPERLINK("https://www.leilaoonline.net/lote/detalhe/91466", "244")</f>
      </c>
      <c r="B89" s="4" t="s">
        <f>=HYPERLINK("https://www.leilaoonline.net/lote/detalhe/91466", " ROLO COMPACTADOR DUPLO TANDEM DYNAPAC CC43, ANO 1976, LOC. BASALTO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=HYPERLINK("https://www.leilaoonline.net/lote/detalhe/91475", "245")</f>
      </c>
      <c r="B90" s="4" t="s">
        <f>=HYPERLINK("https://www.leilaoonline.net/lote/detalhe/91475", " CAMINHÃO ESPARGIDOR FORD MOD F-14000, ANO 1995/1995, LOC. BASALTO")</f>
      </c>
      <c r="C90" s="4" t="inlineStr">
        <is>
          <t>Não vendido</t>
        </is>
      </c>
      <c r="D90" s="4" t="inlineStr">
        <is>
          <t>73</t>
        </is>
      </c>
      <c r="E90" s="5" t="inlineStr">
        <is>
          <t>98.000,00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=HYPERLINK("https://www.leilaoonline.net/lote/detalhe/91464", "246")</f>
      </c>
      <c r="B91" s="4" t="s">
        <f>=HYPERLINK("https://www.leilaoonline.net/lote/detalhe/91464", " ESCAVADEIRA HIDRÁULICA HYUNDAI R210LC-7, ANO 2011, LOC. BASALTO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=HYPERLINK("https://www.leilaoonline.net/lote/detalhe/91470", "252")</f>
      </c>
      <c r="B92" s="4" t="s">
        <f>=HYPERLINK("https://www.leilaoonline.net/lote/detalhe/91470", " MOTONIVELADORA CAT, MODELO 140M, ANO 2009 , LOC. BASALTO ")</f>
      </c>
      <c r="C92" s="4" t="inlineStr">
        <is>
          <t>Vendido</t>
        </is>
      </c>
      <c r="D92" s="4" t="inlineStr">
        <is>
          <t>110</t>
        </is>
      </c>
      <c r="E92" s="5" t="inlineStr">
        <is>
          <t>380.000,00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=HYPERLINK("https://www.leilaoonline.net/lote/detalhe/91477", "262")</f>
      </c>
      <c r="B93" s="4" t="s">
        <f>=HYPERLINK("https://www.leilaoonline.net/lote/detalhe/91477", " PÁ CARREGADEIRA CAT 962G, ANO 2001 , LOC. BASALTO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=HYPERLINK("https://www.leilaoonline.net/lote/detalhe/91437", "263")</f>
      </c>
      <c r="B94" s="4" t="s">
        <f>=HYPERLINK("https://www.leilaoonline.net/lote/detalhe/91437", " CAMINHÃO VOLVO  MOD N10 340, ANO 1990/ 1990, LOC. BASALTO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41.500,00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=HYPERLINK("https://www.leilaoonline.net/lote/detalhe/91473", "267")</f>
      </c>
      <c r="B95" s="4" t="s">
        <f>=HYPERLINK("https://www.leilaoonline.net/lote/detalhe/91473", " RETRO ESCAVADEIRA CAT 420E, ANO 2008, LOC. BASALTO 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88.000,00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=HYPERLINK("https://www.leilaoonline.net/lote/detalhe/91435", "268")</f>
      </c>
      <c r="B96" s="4" t="s">
        <f>=HYPERLINK("https://www.leilaoonline.net/lote/detalhe/91435", " COMPRESSOR DE AR CHICAGO GA350, ANO 1995, LOC. BASALTO 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=HYPERLINK("https://www.leilaoonline.net/lote/detalhe/91465", "269")</f>
      </c>
      <c r="B97" s="4" t="s">
        <f>=HYPERLINK("https://www.leilaoonline.net/lote/detalhe/91465", " ESCAVADEIRA HIDRÁULICA, CAT 320D, ANO 2007, LOC. BASALTO ")</f>
      </c>
      <c r="C97" s="4" t="inlineStr">
        <is>
          <t>Não vendido</t>
        </is>
      </c>
      <c r="D97" s="4" t="inlineStr">
        <is>
          <t>39</t>
        </is>
      </c>
      <c r="E97" s="5" t="inlineStr">
        <is>
          <t>202.000,00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=HYPERLINK("https://www.leilaoonline.net/lote/detalhe/91471", "270")</f>
      </c>
      <c r="B98" s="4" t="s">
        <f>=HYPERLINK("https://www.leilaoonline.net/lote/detalhe/91471", " PÁ CARREGADEIRA CAT 962G, ANO 2001 , LOC. BASALTO 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=HYPERLINK("https://www.leilaoonline.net/lote/detalhe/91479", "272")</f>
      </c>
      <c r="B99" s="4" t="s">
        <f>=HYPERLINK("https://www.leilaoonline.net/lote/detalhe/91479", " ROLO COMPACTADOR DE PNEUS MULLER, AP30, ANO 1993, LOC. BASALTO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=HYPERLINK("https://www.leilaoonline.net/lote/detalhe/91474", "273")</f>
      </c>
      <c r="B100" s="4" t="s">
        <f>=HYPERLINK("https://www.leilaoonline.net/lote/detalhe/91474", " COMPRESSOR DE AR ATLAS COPCOXA 90, ANO 1997, LOC. TEMA TERRA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=HYPERLINK("https://www.leilaoonline.net/lote/detalhe/91468", "274")</f>
      </c>
      <c r="B101" s="4" t="s">
        <f>=HYPERLINK("https://www.leilaoonline.net/lote/detalhe/91468", " ROLO COMPACTADOR DE PNEUS I.RAND, PT240R, ANO 2001, LOC. BASALTO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=HYPERLINK("https://www.leilaoonline.net/lote/detalhe/91440", "275")</f>
      </c>
      <c r="B102" s="4" t="s">
        <f>=HYPERLINK("https://www.leilaoonline.net/lote/detalhe/91440", " PÁ CARREGADEIRA CAT 962G, ANO 1995, LOC. TEMA TERRA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=HYPERLINK("https://www.leilaoonline.net/lote/detalhe/91478", "276")</f>
      </c>
      <c r="B103" s="4" t="s">
        <f>=HYPERLINK("https://www.leilaoonline.net/lote/detalhe/91478", " CAMINHÃO FORA DE ESTRADA RANDON RK430, ANO 1998, LOC. TEMA TERRA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=HYPERLINK("https://www.leilaoonline.net/lote/detalhe/91467", "277")</f>
      </c>
      <c r="B104" s="4" t="s">
        <f>=HYPERLINK("https://www.leilaoonline.net/lote/detalhe/91467", " ROLO COMPACTADOR DE PATAS I.RAND SD100F, ANO 2001 , LOC. TEMA TERRA ")</f>
      </c>
      <c r="C104" s="4" t="inlineStr">
        <is>
          <t>Não vendido</t>
        </is>
      </c>
      <c r="D104" s="4" t="inlineStr">
        <is>
          <t>24</t>
        </is>
      </c>
      <c r="E104" s="5" t="inlineStr">
        <is>
          <t>48.000,00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=HYPERLINK("https://www.leilaoonline.net/lote/detalhe/91472", "278")</f>
      </c>
      <c r="B105" s="4" t="s">
        <f>=HYPERLINK("https://www.leilaoonline.net/lote/detalhe/91472", " CAMINHÃO CARROCERIA FORD F-13000, ANO 1980/1980, LOC. TEMA TERRA ")</f>
      </c>
      <c r="C105" s="4" t="inlineStr">
        <is>
          <t>Não vendido</t>
        </is>
      </c>
      <c r="D105" s="4" t="inlineStr">
        <is>
          <t>29</t>
        </is>
      </c>
      <c r="E105" s="5" t="inlineStr">
        <is>
          <t>27.500,00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=HYPERLINK("https://www.leilaoonline.net/lote/detalhe/91469", "279")</f>
      </c>
      <c r="B106" s="4" t="s">
        <f>=HYPERLINK("https://www.leilaoonline.net/lote/detalhe/91469", " PÁ CARREGADEIRA CAT 960F, ANO 1995, LOC. TEMA TERRA 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92.000,00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=HYPERLINK("https://www.leilaoonline.net/lote/detalhe/91476", "280")</f>
      </c>
      <c r="B107" s="4" t="s">
        <f>=HYPERLINK("https://www.leilaoonline.net/lote/detalhe/91476", " ROLO COMPACTADOR DE PNEUS MULLER AP21, ANO 1979, LOC. TEMA TERRA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32.000,00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=HYPERLINK("https://www.leilaoonline.net/lote/detalhe/91487", "282")</f>
      </c>
      <c r="B108" s="4" t="s">
        <f>=HYPERLINK("https://www.leilaoonline.net/lote/detalhe/91487", " CAMINHÃO FORA DE ESTRADA RANDON RK430, ANO 2003, LOC TEMA TERRA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=HYPERLINK("https://www.leilaoonline.net/lote/detalhe/91489", "283")</f>
      </c>
      <c r="B109" s="4" t="s">
        <f>=HYPERLINK("https://www.leilaoonline.net/lote/detalhe/91489", " CAMINHÃO MB MODELO LS 2635 6X4, ANO 1996/ 1996, LOC. TEMA TERRA 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71.000,00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=HYPERLINK("https://www.leilaoonline.net/lote/detalhe/91480", "284")</f>
      </c>
      <c r="B110" s="4" t="s">
        <f>=HYPERLINK("https://www.leilaoonline.net/lote/detalhe/91480", " CAMINHÃO FORA DE ESTRADA RANDON RK430, ANO 2005/2005, LOC. TEMA TERRA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=HYPERLINK("https://www.leilaoonline.net/lote/detalhe/91482", "287")</f>
      </c>
      <c r="B111" s="4" t="s">
        <f>=HYPERLINK("https://www.leilaoonline.net/lote/detalhe/91482", " CAMINHÃO MB MODELO LS1935 MECANICO, ANO 1997/1998, LOC. BASALTO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29.000,00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=HYPERLINK("https://www.leilaoonline.net/lote/detalhe/91443", "289")</f>
      </c>
      <c r="B112" s="4" t="s">
        <f>=HYPERLINK("https://www.leilaoonline.net/lote/detalhe/91443", " ROLO COMPACTADOR DE PATAS, CAT CP56, ANO 2009, LOC. BASALTO ")</f>
      </c>
      <c r="C112" s="4" t="inlineStr">
        <is>
          <t>Não vendido</t>
        </is>
      </c>
      <c r="D112" s="4" t="inlineStr">
        <is>
          <t>32</t>
        </is>
      </c>
      <c r="E112" s="5" t="inlineStr">
        <is>
          <t>161.000,00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=HYPERLINK("https://www.leilaoonline.net/lote/detalhe/91447", "290")</f>
      </c>
      <c r="B113" s="4" t="s">
        <f>=HYPERLINK("https://www.leilaoonline.net/lote/detalhe/91447", " CAMINHÃO MB MD LS 1938 , ANO 1999/1999, LOC. BASALTO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34.000,00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=HYPERLINK("https://www.leilaoonline.net/lote/detalhe/91488", "291")</f>
      </c>
      <c r="B114" s="4" t="s">
        <f>=HYPERLINK("https://www.leilaoonline.net/lote/detalhe/91488", " GUINCHO (CRADE) , ANO 1981, LOC. BASALTO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19.500,00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=HYPERLINK("https://www.leilaoonline.net/lote/detalhe/91491", "292")</f>
      </c>
      <c r="B115" s="4" t="s">
        <f>=HYPERLINK("https://www.leilaoonline.net/lote/detalhe/91491", " TORRE DE ILUMINAÇÃO ATLAS COPCO, QLT4, ANO 2010,  LOC. BASALTO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=HYPERLINK("https://www.leilaoonline.net/lote/detalhe/91484", "294")</f>
      </c>
      <c r="B116" s="4" t="s">
        <f>=HYPERLINK("https://www.leilaoonline.net/lote/detalhe/91484", " MOTONIVELADORA CAT MOD.12M, ANO 2008, LOC. BASALTO")</f>
      </c>
      <c r="C116" s="4" t="inlineStr">
        <is>
          <t>Não vendido</t>
        </is>
      </c>
      <c r="D116" s="4" t="inlineStr">
        <is>
          <t>43</t>
        </is>
      </c>
      <c r="E116" s="5" t="inlineStr">
        <is>
          <t>256.000,00</t>
        </is>
      </c>
      <c r="F116" s="4" t="inlineStr">
        <is>
          <t>3000.00</t>
        </is>
      </c>
    </row>
    <row collapsed="false" customFormat="false" customHeight="false" hidden="false" ht="12.1" outlineLevel="0" r="117">
      <c r="A117" s="5" t="s">
        <f>=HYPERLINK("https://www.leilaoonline.net/lote/detalhe/91490", "297")</f>
      </c>
      <c r="B117" s="4" t="s">
        <f>=HYPERLINK("https://www.leilaoonline.net/lote/detalhe/91490", " MOTONIVELADORA CAT MODELO 12M, ANO 2008, LOC. BASALTO")</f>
      </c>
      <c r="C117" s="4" t="inlineStr">
        <is>
          <t>Não vendido</t>
        </is>
      </c>
      <c r="D117" s="4" t="inlineStr">
        <is>
          <t>50</t>
        </is>
      </c>
      <c r="E117" s="5" t="inlineStr">
        <is>
          <t>264.000,00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=HYPERLINK("https://www.leilaoonline.net/lote/detalhe/91481", "298")</f>
      </c>
      <c r="B118" s="4" t="s">
        <f>=HYPERLINK("https://www.leilaoonline.net/lote/detalhe/91481", " ROLO COMPACTADOR DE PATAS, CAT CP533-E, ANO 2007, LOC. BASALTO 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95.000,00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=HYPERLINK("https://www.leilaoonline.net/lote/detalhe/91446", "299")</f>
      </c>
      <c r="B119" s="4" t="s">
        <f>=HYPERLINK("https://www.leilaoonline.net/lote/detalhe/91446", " MOTONIVELADORA CAT MODELO 12M, ANO 2008, LOC. BASALTO")</f>
      </c>
      <c r="C119" s="4" t="inlineStr">
        <is>
          <t>Não vendido</t>
        </is>
      </c>
      <c r="D119" s="4" t="inlineStr">
        <is>
          <t>46</t>
        </is>
      </c>
      <c r="E119" s="5" t="inlineStr">
        <is>
          <t>260.000,00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=HYPERLINK("https://www.leilaoonline.net/lote/detalhe/91486", "300")</f>
      </c>
      <c r="B120" s="4" t="s">
        <f>=HYPERLINK("https://www.leilaoonline.net/lote/detalhe/91486", " ROLO COMPACTADOR DE PATAS, CAT CP533-E, ANO 2009,0LOC. BASALTO ")</f>
      </c>
      <c r="C120" s="4" t="inlineStr">
        <is>
          <t>Não vendido</t>
        </is>
      </c>
      <c r="D120" s="4" t="inlineStr">
        <is>
          <t>11</t>
        </is>
      </c>
      <c r="E120" s="5" t="inlineStr">
        <is>
          <t>100.000,00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=HYPERLINK("https://www.leilaoonline.net/lote/detalhe/91483", "301")</f>
      </c>
      <c r="B121" s="4" t="s">
        <f>=HYPERLINK("https://www.leilaoonline.net/lote/detalhe/91483", " PÁ CARREGADEIRA CAT 938GII, ANO 2006, LOC. BASALTO ")</f>
      </c>
      <c r="C121" s="4" t="inlineStr">
        <is>
          <t>Não vendido</t>
        </is>
      </c>
      <c r="D121" s="4" t="inlineStr">
        <is>
          <t>36</t>
        </is>
      </c>
      <c r="E121" s="5" t="inlineStr">
        <is>
          <t>118.000,00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2026-05-15T22:12:51.00Z</dcterms:created>
  <dc:creator>Tellks Tecnologia</dc:creator>
  <cp:revision>0</cp:revision>
</cp:coreProperties>
</file>