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19 • Civic 20 • Ka 19 • CLA 250 • Creta 18 • Corolla • Compass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=HYPERLINK("https://www.leilaoonline.net/lote/detalhe/106432", "022")</f>
      </c>
      <c r="B11" s="4" t="s">
        <f>=HYPERLINK("https://www.leilaoonline.net/lote/detalhe/106432", "CHEVROLET/S10 LS DS4 4X4; 2017/2018; BRANCA; DIESEL - FUNCIONANDO - FROTA 686")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107.500,00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=HYPERLINK("https://www.leilaoonline.net/lote/detalhe/108270", "097")</f>
      </c>
      <c r="B12" s="4" t="s">
        <f>=HYPERLINK("https://www.leilaoonline.net/lote/detalhe/108270", "FORD/F250 XLT F22;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91.000,00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=HYPERLINK("https://www.leilaoonline.net/lote/detalhe/108058", "098")</f>
      </c>
      <c r="B13" s="4" t="s">
        <f>=HYPERLINK("https://www.leilaoonline.net/lote/detalhe/108058", "veja o vídeo!! FIAT/STRADA ADVENT FLEX; 2012/2012; VERMELHA; ALCO./GASOL. - FUNCIONANDO FDJ6H78")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35.500,00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=HYPERLINK("https://www.leilaoonline.net/lote/detalhe/106431", "099")</f>
      </c>
      <c r="B14" s="4" t="s">
        <f>=HYPERLINK("https://www.leilaoonline.net/lote/detalhe/106431", "veja o vídeo!! VW/NOVA SAVEIRO RB MBVS; 2019/2019; PRATA;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=HYPERLINK("https://www.leilaoonline.net/lote/detalhe/108033", "100")</f>
      </c>
      <c r="B15" s="4" t="s">
        <f>=HYPERLINK("https://www.leilaoonline.net/lote/detalhe/108033", "CAMINHÃO FORD/F600 CARROCERIA ABERTA; 1976/1976; BRANCO; DIESEL - FUNCIONANDO - FROTA A71")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=HYPERLINK("https://www.leilaoonline.net/lote/detalhe/108034", "101")</f>
      </c>
      <c r="B16" s="4" t="s">
        <f>=HYPERLINK("https://www.leilaoonline.net/lote/detalhe/108034", "CAMINHÃO FORD/CARGO 2628 E BETONEIRA; 2009/2010; BRANCA; DIESEL - FUNCIONANDO - FROTA C45")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118.750,00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=HYPERLINK("https://www.leilaoonline.net/lote/detalhe/108035", "102")</f>
      </c>
      <c r="B17" s="4" t="s">
        <f>=HYPERLINK("https://www.leilaoonline.net/lote/detalhe/108035", "CAMINHÃO IVECO TRAKKER 720T42TN; 2009/2010; BRANCA; DIESEL - FROTA G68")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=HYPERLINK("https://www.leilaoonline.net/lote/detalhe/108036", "103")</f>
      </c>
      <c r="B18" s="4" t="s">
        <f>=HYPERLINK("https://www.leilaoonline.net/lote/detalhe/108036", "CAMINHÃO M.BENZ L 1519; 1981/1982; BRANCA; DIESEL; CARROCERIA ABERTA - FUNCIONANDO - FROTA 485.                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=HYPERLINK("https://www.leilaoonline.net/lote/detalhe/106441", "104")</f>
      </c>
      <c r="B19" s="4" t="s">
        <f>=HYPERLINK("https://www.leilaoonline.net/lote/detalhe/106441", "VW/POLO CL AD; 2019/2019; PRETO; ALCO./GASOL.; AUTOMÁTICO - FUNCIONANDO - FROTA J13")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=HYPERLINK("https://www.leilaoonline.net/lote/detalhe/108190", "105")</f>
      </c>
      <c r="B20" s="4" t="s">
        <f>=HYPERLINK("https://www.leilaoonline.net/lote/detalhe/108190", "veja o vídeo!! I/BMW 530I NU91; 2008/2009; PRETA; GASOLINA - FUNCIONANDO - IPVA 2021 PAGO")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42.250,00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=HYPERLINK("https://www.leilaoonline.net/lote/detalhe/106439", "106")</f>
      </c>
      <c r="B21" s="4" t="s">
        <f>=HYPERLINK("https://www.leilaoonline.net/lote/detalhe/106439", "veja o vídeo!! HYUNDAI/CRETA 16A PULSE; 2018/2018; CINZA; ALCO./GASOL. - FUNCIONANDO")</f>
      </c>
      <c r="C21" s="4" t="inlineStr">
        <is>
          <t>Vendido</t>
        </is>
      </c>
      <c r="D21" s="4" t="inlineStr">
        <is>
          <t>57</t>
        </is>
      </c>
      <c r="E21" s="5" t="inlineStr">
        <is>
          <t>67.250,00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=HYPERLINK("https://www.leilaoonline.net/lote/detalhe/108037", "107")</f>
      </c>
      <c r="B22" s="4" t="s">
        <f>=HYPERLINK("https://www.leilaoonline.net/lote/detalhe/108037", "CAMINHÃO FORD/CARGO 1722 CN; 2011/2012; BRANCO; DIESEL; COM COMPACTADOR DE LIXO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83.000,00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=HYPERLINK("https://www.leilaoonline.net/lote/detalhe/106430", "108")</f>
      </c>
      <c r="B23" s="4" t="s">
        <f>=HYPERLINK("https://www.leilaoonline.net/lote/detalhe/106430", "BMW 328I 3A51; 2013/2014; BRANCO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=HYPERLINK("https://www.leilaoonline.net/lote/detalhe/106440", "109")</f>
      </c>
      <c r="B24" s="4" t="s">
        <f>=HYPERLINK("https://www.leilaoonline.net/lote/detalhe/106440", "veja o vídeo!! CHEVR./SPIN 1.8L AT LT ADV; 2014/2015; BRANCA; ALCO./GASOL.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=HYPERLINK("https://www.leilaoonline.net/lote/detalhe/106460", "110")</f>
      </c>
      <c r="B25" s="4" t="s">
        <f>=HYPERLINK("https://www.leilaoonline.net/lote/detalhe/106460", "I/M.BENZ 415CDI SPRINTERM; 2014/2015; BRANCA; DIESEL - FUNCIONANDO - FROTA C73")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63.000,00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=HYPERLINK("https://www.leilaoonline.net/lote/detalhe/107563", "111")</f>
      </c>
      <c r="B26" s="4" t="s">
        <f>=HYPERLINK("https://www.leilaoonline.net/lote/detalhe/107563", "veja o vídeo!! TOYOTA/COROLLA XEI20FLEX; 2016/2017; PRATA; ALCO./GASOL. - FUNCIONANDO")</f>
      </c>
      <c r="C26" s="4" t="inlineStr">
        <is>
          <t>Vendido</t>
        </is>
      </c>
      <c r="D26" s="4" t="inlineStr">
        <is>
          <t>38</t>
        </is>
      </c>
      <c r="E26" s="5" t="inlineStr">
        <is>
          <t>64.250,00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=HYPERLINK("https://www.leilaoonline.net/lote/detalhe/106435", "112")</f>
      </c>
      <c r="B27" s="4" t="s">
        <f>=HYPERLINK("https://www.leilaoonline.net/lote/detalhe/106435", "veja o vídeo!! JEEP/COMPASS LIMITED F; 2017/2017; BRANCA; ALCO./GASOL. - FUNCIONANDO")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76.000,00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=HYPERLINK("https://www.leilaoonline.net/lote/detalhe/106483", "113")</f>
      </c>
      <c r="B28" s="4" t="s">
        <f>=HYPERLINK("https://www.leilaoonline.net/lote/detalhe/106483", "VW/NOVA SAVEIRO RB MBVS; 2016/2017; BRANCA; ALCO./GASOL. - FUNCIONANDO - FROTA B83")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36.850,00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=HYPERLINK("https://www.leilaoonline.net/lote/detalhe/107700", "114")</f>
      </c>
      <c r="B29" s="4" t="s">
        <f>=HYPERLINK("https://www.leilaoonline.net/lote/detalhe/107700", "veja o vídeo!! HONDA/CIVIC EXL CVT 2.0; 2020/2020; PRATA; ALCO./GASOL. - APROX. 9.500KM - FUNCIONANDO - IPVA 2020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98.250,00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=HYPERLINK("https://www.leilaoonline.net/lote/detalhe/106480", "115")</f>
      </c>
      <c r="B30" s="4" t="s">
        <f>=HYPERLINK("https://www.leilaoonline.net/lote/detalhe/106480", "CITROEN/JUMPER M33M 2.3; 2016/2017; BRANCA; DIESEL - FUNCIONANDO - FROTA 730")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=HYPERLINK("https://www.leilaoonline.net/lote/detalhe/108048", "116")</f>
      </c>
      <c r="B31" s="4" t="s">
        <f>=HYPERLINK("https://www.leilaoonline.net/lote/detalhe/108048", "veja o vídeo!! HONDA/HR-V EXL 1.8 16V I-VTEC; 2019/2020; VERMELHA; ALCO./GASOL. - FUNCIONANDO - IPVA 2021 PAGO")</f>
      </c>
      <c r="C31" s="4" t="inlineStr">
        <is>
          <t>Vendido</t>
        </is>
      </c>
      <c r="D31" s="4" t="inlineStr">
        <is>
          <t>86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=HYPERLINK("https://www.leilaoonline.net/lote/detalhe/108192", "117")</f>
      </c>
      <c r="B32" s="4" t="s">
        <f>=HYPERLINK("https://www.leilaoonline.net/lote/detalhe/108192", "veja o vídeo!! TOYOTA/ETIOS HATCH XS 1.3; 2012/2013; CINZA; ALCO./GASOL. - FUNCIONANDO")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22.250,00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=HYPERLINK("https://www.leilaoonline.net/lote/detalhe/108191", "118")</f>
      </c>
      <c r="B33" s="4" t="s">
        <f>=HYPERLINK("https://www.leilaoonline.net/lote/detalhe/108191", "veja o vídeo!! CHEVROLET/ONIX 10MT JOYE; 2018/2018; BRANCA; ALCO./GASOL. - FUNCIONANDO")</f>
      </c>
      <c r="C33" s="4" t="inlineStr">
        <is>
          <t>Não vendido</t>
        </is>
      </c>
      <c r="D33" s="4" t="inlineStr">
        <is>
          <t>112</t>
        </is>
      </c>
      <c r="E33" s="5" t="inlineStr">
        <is>
          <t>30.500,00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=HYPERLINK("https://www.leilaoonline.net/lote/detalhe/108193", "120")</f>
      </c>
      <c r="B34" s="4" t="s">
        <f>=HYPERLINK("https://www.leilaoonline.net/lote/detalhe/108193", "HONDA/FIT LX CVT; 2017/2018; PRATA; ALCO./GASOL. - FUNCIONANDO - APROX. 35.000KM")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52.500,00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=HYPERLINK("https://www.leilaoonline.net/lote/detalhe/108057", "126")</f>
      </c>
      <c r="B35" s="4" t="s">
        <f>=HYPERLINK("https://www.leilaoonline.net/lote/detalhe/108057", "CHEVROLET/ONIX 1.4AT ACT; 2018/2019; PRETA; ALCO./GASOL. - FUNCIONANDO")</f>
      </c>
      <c r="C35" s="4" t="inlineStr">
        <is>
          <t>Vendido</t>
        </is>
      </c>
      <c r="D35" s="4" t="inlineStr">
        <is>
          <t>129</t>
        </is>
      </c>
      <c r="E35" s="5" t="inlineStr">
        <is>
          <t>48.000,00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=HYPERLINK("https://www.leilaoonline.net/lote/detalhe/106442", "130")</f>
      </c>
      <c r="B36" s="4" t="s">
        <f>=HYPERLINK("https://www.leilaoonline.net/lote/detalhe/106442", "veja o vídeo!! HONDA/FIT LX FLEX; 2013/2014; CINZA; ALCO./GASOL. - FUNCIONANDO - IPVA 2021 PAGO")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39.000,00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=HYPERLINK("https://www.leilaoonline.net/lote/detalhe/108038", "142")</f>
      </c>
      <c r="B37" s="4" t="s">
        <f>=HYPERLINK("https://www.leilaoonline.net/lote/detalhe/108038", "veja o vídeo!! HONDA/CITY EXL CVT; 2015/2015; CINZA; ALCO./GASOL. - FUNCIONANDO")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=HYPERLINK("https://www.leilaoonline.net/lote/detalhe/106451", "199")</f>
      </c>
      <c r="B38" s="4" t="s">
        <f>=HYPERLINK("https://www.leilaoonline.net/lote/detalhe/106451", "veja o vídeo!! FORD/KA SE 1.0 HA C; 2018/2019;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34.250,00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=HYPERLINK("https://www.leilaoonline.net/lote/detalhe/106452", "200")</f>
      </c>
      <c r="B39" s="4" t="s">
        <f>=HYPERLINK("https://www.leilaoonline.net/lote/detalhe/106452", "GM/BLAZER ADVANTAGE; 2009/2010; PRETA; ALCO./GASOL. - FUNCIONANDO - FROTA D58")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10.500,00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=HYPERLINK("https://www.leilaoonline.net/lote/detalhe/106434", "201")</f>
      </c>
      <c r="B40" s="4" t="s">
        <f>=HYPERLINK("https://www.leilaoonline.net/lote/detalhe/106434", "veja o vídeo!! I/M.BENZ CLA250 4M; 2014/2015; CINZA; GASOLINA - FUNCIONANDO")</f>
      </c>
      <c r="C40" s="4" t="inlineStr">
        <is>
          <t>Não vendido</t>
        </is>
      </c>
      <c r="D40" s="4" t="inlineStr">
        <is>
          <t>58</t>
        </is>
      </c>
      <c r="E40" s="5" t="inlineStr">
        <is>
          <t>113.250,00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=HYPERLINK("https://www.leilaoonline.net/lote/detalhe/108039", "204")</f>
      </c>
      <c r="B41" s="4" t="s">
        <f>=HYPERLINK("https://www.leilaoonline.net/lote/detalhe/108039", "veja o vídeo!! JTA/SUZUKI GSXR1000; 2009/2009; BRANCA; GASOLINA; COM ACESSÓRIOS - FUNCIONANDO")</f>
      </c>
      <c r="C41" s="4" t="inlineStr">
        <is>
          <t>Não vendido</t>
        </is>
      </c>
      <c r="D41" s="4" t="inlineStr">
        <is>
          <t>53</t>
        </is>
      </c>
      <c r="E41" s="5" t="inlineStr">
        <is>
          <t>24.250,00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=HYPERLINK("https://www.leilaoonline.net/lote/detalhe/106450", "212")</f>
      </c>
      <c r="B42" s="4" t="s">
        <f>=HYPERLINK("https://www.leilaoonline.net/lote/detalhe/106450", "veja o vídeo!! I/VOLVO XC60 2.0 T5 DYNA; 2014/2015; PRETA; GASOLINA - FUNCIONANDO")</f>
      </c>
      <c r="C42" s="4" t="inlineStr">
        <is>
          <t>Vendido</t>
        </is>
      </c>
      <c r="D42" s="4" t="inlineStr">
        <is>
          <t>65</t>
        </is>
      </c>
      <c r="E42" s="5" t="inlineStr">
        <is>
          <t>67.000,00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=HYPERLINK("https://www.leilaoonline.net/lote/detalhe/106444", "213")</f>
      </c>
      <c r="B43" s="4" t="s">
        <f>=HYPERLINK("https://www.leilaoonline.net/lote/detalhe/106444", "veja o vídeo!! I/MMC OUTLANDER 2.0; 2013/2014; PRATA; GASOLINA - FUNCIONANDO")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44.250,00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=HYPERLINK("https://www.leilaoonline.net/lote/detalhe/106445", "214")</f>
      </c>
      <c r="B44" s="4" t="s">
        <f>=HYPERLINK("https://www.leilaoonline.net/lote/detalhe/106445", "veja o vídeo!! I/KIA SOUL EX 1.6L; 2010/2010; PRETA; GASOLINA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=HYPERLINK("https://www.leilaoonline.net/lote/detalhe/108040", "216")</f>
      </c>
      <c r="B45" s="4" t="s">
        <f>=HYPERLINK("https://www.leilaoonline.net/lote/detalhe/108040", "veja o vídeo!! FIAT/IDEA ELX FLEX; 2007/2008; PRATA;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=HYPERLINK("https://www.leilaoonline.net/lote/detalhe/108045", "217")</f>
      </c>
      <c r="B46" s="4" t="s">
        <f>=HYPERLINK("https://www.leilaoonline.net/lote/detalhe/108045", "I/HONDA CITY EX FLEX; 2012/2013; PRETA; ALCO./GASOL. - FUNCIONANDO")</f>
      </c>
      <c r="C46" s="4" t="inlineStr">
        <is>
          <t>Não vendido</t>
        </is>
      </c>
      <c r="D46" s="4" t="inlineStr">
        <is>
          <t>44</t>
        </is>
      </c>
      <c r="E46" s="5" t="inlineStr">
        <is>
          <t>34.500,00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=HYPERLINK("https://www.leilaoonline.net/lote/detalhe/106449", "218")</f>
      </c>
      <c r="B47" s="4" t="s">
        <f>=HYPERLINK("https://www.leilaoonline.net/lote/detalhe/106449", "veja o vídeo!! I/FORD FOCUS 1.6L HA; 2004/2005; PRATA; GASOLINA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=HYPERLINK("https://www.leilaoonline.net/lote/detalhe/108278", "219")</f>
      </c>
      <c r="B48" s="4" t="s">
        <f>=HYPERLINK("https://www.leilaoonline.net/lote/detalhe/108278", "veja o vídeo!! NISSAN/KICKS SV CVT; 2019/2020; PRETA; ALCO./GASOL. - APROX. 23.000KM - FUNCIONANDO")</f>
      </c>
      <c r="C48" s="4" t="inlineStr">
        <is>
          <t>Não vendido</t>
        </is>
      </c>
      <c r="D48" s="4" t="inlineStr">
        <is>
          <t>47</t>
        </is>
      </c>
      <c r="E48" s="5" t="inlineStr">
        <is>
          <t>66.750,00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=HYPERLINK("https://www.leilaoonline.net/lote/detalhe/108041", "220")</f>
      </c>
      <c r="B49" s="4" t="s">
        <f>=HYPERLINK("https://www.leilaoonline.net/lote/detalhe/108041", "VW/GOL 1.0; 2007/2008; PRETA; ALCO./GASOL. - FUNCIONANDO")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=HYPERLINK("https://www.leilaoonline.net/lote/detalhe/108044", "221")</f>
      </c>
      <c r="B50" s="4" t="s">
        <f>=HYPERLINK("https://www.leilaoonline.net/lote/detalhe/108044", "MIA/MITSUBISHI L200 4X2; 1995/1995; PRATA; DIESEL; COM RÁDIO AMADOR - FUNCIONANDO")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=HYPERLINK("https://www.leilaoonline.net/lote/detalhe/108046", "222")</f>
      </c>
      <c r="B51" s="4" t="s">
        <f>=HYPERLINK("https://www.leilaoonline.net/lote/detalhe/108046", "FIAT/PUNTO ESSENCE 1.6; 2012/2013; PRETA; ALCO./GASOL.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=HYPERLINK("https://www.leilaoonline.net/lote/detalhe/108188", "223")</f>
      </c>
      <c r="B52" s="4" t="s">
        <f>=HYPERLINK("https://www.leilaoonline.net/lote/detalhe/108188", "veja o vídeo!! CITROEN/XSARA PICASSOGXA; 2004/2004; VERMELHA; GASOLINA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=HYPERLINK("https://www.leilaoonline.net/lote/detalhe/106448", "225")</f>
      </c>
      <c r="B53" s="4" t="s">
        <f>=HYPERLINK("https://www.leilaoonline.net/lote/detalhe/106448", "I/FORD FOCUS 1.6L HA; 2004/2004; PRATA; GASOLINA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=HYPERLINK("https://www.leilaoonline.net/lote/detalhe/106447", "226")</f>
      </c>
      <c r="B54" s="4" t="s">
        <f>=HYPERLINK("https://www.leilaoonline.net/lote/detalhe/106447", "veja o vídeo!! I/DODGE JOURNEY SXT; 2009/2010; PRATA; GASOLINA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20.001,00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=HYPERLINK("https://www.leilaoonline.net/lote/detalhe/106436", "227")</f>
      </c>
      <c r="B55" s="4" t="s">
        <f>=HYPERLINK("https://www.leilaoonline.net/lote/detalhe/106436", "veja o vídeo!! MOTO SCOOTER ELÉTRICA 2000WTS (NOVA, SEM USO)")</f>
      </c>
      <c r="C55" s="4" t="inlineStr">
        <is>
          <t>Não vendido</t>
        </is>
      </c>
      <c r="D55" s="4" t="inlineStr">
        <is>
          <t>34</t>
        </is>
      </c>
      <c r="E55" s="5" t="inlineStr">
        <is>
          <t>9.550,00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=HYPERLINK("https://www.leilaoonline.net/lote/detalhe/106462", "228")</f>
      </c>
      <c r="B56" s="4" t="s">
        <f>=HYPERLINK("https://www.leilaoonline.net/lote/detalhe/106462", "GM/BLAZER COLINA; 2004/2005; BRANCA; GASOLINA - FROTA F58")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=HYPERLINK("https://www.leilaoonline.net/lote/detalhe/106464", "229")</f>
      </c>
      <c r="B57" s="4" t="s">
        <f>=HYPERLINK("https://www.leilaoonline.net/lote/detalhe/106464", "IMP/GM SILVERADO; 1997/1997; BRANCA; DIESEL; TURBO - FUNCIONANDO")</f>
      </c>
      <c r="C57" s="4" t="inlineStr">
        <is>
          <t>Não vendido</t>
        </is>
      </c>
      <c r="D57" s="4" t="inlineStr">
        <is>
          <t>40</t>
        </is>
      </c>
      <c r="E57" s="5" t="inlineStr">
        <is>
          <t>38.500,00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=HYPERLINK("https://www.leilaoonline.net/lote/detalhe/108189", "230")</f>
      </c>
      <c r="B58" s="4" t="s">
        <f>=HYPERLINK("https://www.leilaoonline.net/lote/detalhe/108189", "PEUGEOT/207PASSION XS; 2010/2011; PRATA; ALCO./GASOL.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=HYPERLINK("https://www.leilaoonline.net/lote/detalhe/106453", "232")</f>
      </c>
      <c r="B59" s="4" t="s">
        <f>=HYPERLINK("https://www.leilaoonline.net/lote/detalhe/106453", "veja o vídeo!! RENAULT/DUSTER 20 D 4X2; 2016/2016; PRETA; ALCO./GASOL.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35.000,00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=HYPERLINK("https://www.leilaoonline.net/lote/detalhe/106454", "233")</f>
      </c>
      <c r="B60" s="4" t="s">
        <f>=HYPERLINK("https://www.leilaoonline.net/lote/detalhe/106454", "veja o vídeo!! RENAULT/MEGANEGT DYN 20A; 2007/2008; PRETA;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10.200,00</t>
        </is>
      </c>
      <c r="F60" s="4" t="inlineStr">
        <is>
          <t>1150.00</t>
        </is>
      </c>
    </row>
    <row collapsed="false" customFormat="false" customHeight="false" hidden="false" ht="12.1" outlineLevel="0" r="61">
      <c r="A61" s="5" t="s">
        <f>=HYPERLINK("https://www.leilaoonline.net/lote/detalhe/106455", "234")</f>
      </c>
      <c r="B61" s="4" t="s">
        <f>=HYPERLINK("https://www.leilaoonline.net/lote/detalhe/106455", "RENAULT/MEGANESD DYN 16; 2007/2008; PRETA;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=HYPERLINK("https://www.leilaoonline.net/lote/detalhe/106456", "237")</f>
      </c>
      <c r="B62" s="4" t="s">
        <f>=HYPERLINK("https://www.leilaoonline.net/lote/detalhe/106456", "VECTRA ELITE; AUTOMÁTICO; 2010/2011; PRETO; BANCOS DE COURO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=HYPERLINK("https://www.leilaoonline.net/lote/detalhe/106466", "239")</f>
      </c>
      <c r="B63" s="4" t="s">
        <f>=HYPERLINK("https://www.leilaoonline.net/lote/detalhe/106466", "veja o vídeo!! VW/GOL GTS; 1993/1994; AZUL; ALCOOL - FUNCIONANDO")</f>
      </c>
      <c r="C63" s="4" t="inlineStr">
        <is>
          <t>Não vendido</t>
        </is>
      </c>
      <c r="D63" s="4" t="inlineStr">
        <is>
          <t>65</t>
        </is>
      </c>
      <c r="E63" s="5" t="inlineStr">
        <is>
          <t>31.000,00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=HYPERLINK("https://www.leilaoonline.net/lote/detalhe/106459", "243")</f>
      </c>
      <c r="B64" s="4" t="s">
        <f>=HYPERLINK("https://www.leilaoonline.net/lote/detalhe/106459", "veja o vídeo!! PEUGEOT/HOGGAR XR; 2010/2011; PRATA; ALCO./GASOL. - FUNCIONANDO")</f>
      </c>
      <c r="C64" s="4" t="inlineStr">
        <is>
          <t>Não vendido</t>
        </is>
      </c>
      <c r="D64" s="4" t="inlineStr">
        <is>
          <t>18</t>
        </is>
      </c>
      <c r="E64" s="5" t="inlineStr">
        <is>
          <t>19.700,00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=HYPERLINK("https://www.leilaoonline.net/lote/detalhe/106463", "245")</f>
      </c>
      <c r="B65" s="4" t="s">
        <f>=HYPERLINK("https://www.leilaoonline.net/lote/detalhe/106463", "VW/VW FUSCA 1300; 1973/1973; MARROM; GASOLINA 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4.250,00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=HYPERLINK("https://www.leilaoonline.net/lote/detalhe/107564", "247")</f>
      </c>
      <c r="B66" s="4" t="s">
        <f>=HYPERLINK("https://www.leilaoonline.net/lote/detalhe/107564", "veja o vídeo!! VW/SAVEIRO SUNSET 1.8; 1993/1994; PRETA; ALCOOL - FUNCIONANDO")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15.750,00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=HYPERLINK("https://www.leilaoonline.net/lote/detalhe/106467", "251")</f>
      </c>
      <c r="B67" s="4" t="s">
        <f>=HYPERLINK("https://www.leilaoonline.net/lote/detalhe/106467", "VW/KOMBI; 2010/2010; BRANCA; ALCO./GASOL. - FUNCIONANDO")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=HYPERLINK("https://www.leilaoonline.net/lote/detalhe/106468", "252")</f>
      </c>
      <c r="B68" s="4" t="s">
        <f>=HYPERLINK("https://www.leilaoonline.net/lote/detalhe/106468", "VW/KOMBI; 2013/2013; BRANCA; ALCO./GASOL. - FUNCIONANDO")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=HYPERLINK("https://www.leilaoonline.net/lote/detalhe/106469", "255")</f>
      </c>
      <c r="B69" s="4" t="s">
        <f>=HYPERLINK("https://www.leilaoonline.net/lote/detalhe/106469", "HONDA/CIVIC LX; 2002/2002; PRETO - FUNCIONANDO - FROTA 92")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10.250,00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=HYPERLINK("https://www.leilaoonline.net/lote/detalhe/106470", "256")</f>
      </c>
      <c r="B70" s="4" t="s">
        <f>=HYPERLINK("https://www.leilaoonline.net/lote/detalhe/106470", "RENAULT/SANDERO STEPWAY; 2010/2010 - FUNCIONANDO")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=HYPERLINK("https://www.leilaoonline.net/lote/detalhe/106474", "257")</f>
      </c>
      <c r="B71" s="4" t="s">
        <f>=HYPERLINK("https://www.leilaoonline.net/lote/detalhe/106474", "veja o vídeo!! VW/GOL CL; 1988/1988; AZUL; ALCOOL - FUNCIONANDO")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10.750,00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=HYPERLINK("https://www.leilaoonline.net/lote/detalhe/106472", "259")</f>
      </c>
      <c r="B72" s="4" t="s">
        <f>=HYPERLINK("https://www.leilaoonline.net/lote/detalhe/106472", "VW/UP MOVE MB TSI; 2015/2016; PRETO; ALCO./GASOL. - FUNCIONANDO - FROTA J64")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=HYPERLINK("https://www.leilaoonline.net/lote/detalhe/106473", "260")</f>
      </c>
      <c r="B73" s="4" t="s">
        <f>=HYPERLINK("https://www.leilaoonline.net/lote/detalhe/106473", "FIAT/DOBLO CARGO FURGÃO; 2004/2004; BRANCO - FUNCIONANDO - FROTA J78")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15.000,00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=HYPERLINK("https://www.leilaoonline.net/lote/detalhe/106479", "265")</f>
      </c>
      <c r="B74" s="4" t="s">
        <f>=HYPERLINK("https://www.leilaoonline.net/lote/detalhe/106479", "TOYOTA/COROLLA SEG18VVT; 2003/2003; PRETA; GASOLINA - FUNCIONANDO - FROTA F72")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=HYPERLINK("https://www.leilaoonline.net/lote/detalhe/108049", "266")</f>
      </c>
      <c r="B75" s="4" t="s">
        <f>=HYPERLINK("https://www.leilaoonline.net/lote/detalhe/108049", "CAMINHÃO 7110; 1990/1990; CINZA; DIESEL; TURBINADO, PLATAFORMA, REDUTOR E ASA DELTA - FUNCIONANDO")</f>
      </c>
      <c r="C75" s="4" t="inlineStr">
        <is>
          <t>Não vendido</t>
        </is>
      </c>
      <c r="D75" s="4" t="inlineStr">
        <is>
          <t>43</t>
        </is>
      </c>
      <c r="E75" s="5" t="inlineStr">
        <is>
          <t>50.500,00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=HYPERLINK("https://www.leilaoonline.net/lote/detalhe/108051", "267")</f>
      </c>
      <c r="B76" s="4" t="s">
        <f>=HYPERLINK("https://www.leilaoonline.net/lote/detalhe/108051", "CAMINHONETE F 4000; ANO 1979; MOTOR MWM 226; QUATRO MARCHAS - FUNCIONANDO")</f>
      </c>
      <c r="C76" s="4" t="inlineStr">
        <is>
          <t>Não vendido</t>
        </is>
      </c>
      <c r="D76" s="4" t="inlineStr">
        <is>
          <t>35</t>
        </is>
      </c>
      <c r="E76" s="5" t="inlineStr">
        <is>
          <t>18.500,00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=HYPERLINK("https://www.leilaoonline.net/lote/detalhe/108050", "268")</f>
      </c>
      <c r="B77" s="4" t="s">
        <f>=HYPERLINK("https://www.leilaoonline.net/lote/detalhe/108050", "CAMINHÃO MERCEDES BENZ/L 1618; 1994/1994; VERMELHA; DIESEL - FUNCIONANDO")</f>
      </c>
      <c r="C77" s="4" t="inlineStr">
        <is>
          <t>Não vendido</t>
        </is>
      </c>
      <c r="D77" s="4" t="inlineStr">
        <is>
          <t>31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=HYPERLINK("https://www.leilaoonline.net/lote/detalhe/108052", "269")</f>
      </c>
      <c r="B78" s="4" t="s">
        <f>=HYPERLINK("https://www.leilaoonline.net/lote/detalhe/108052", "CAMINHÃO MERCEDES BENZ 1113; 1969/1969; VERDE; DIESEL - FUNCIONANDO")</f>
      </c>
      <c r="C78" s="4" t="inlineStr">
        <is>
          <t>Não vendido</t>
        </is>
      </c>
      <c r="D78" s="4" t="inlineStr">
        <is>
          <t>30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=HYPERLINK("https://www.leilaoonline.net/lote/detalhe/108053", "270")</f>
      </c>
      <c r="B79" s="4" t="s">
        <f>=HYPERLINK("https://www.leilaoonline.net/lote/detalhe/108053", "CAMINHÃO MERCEDES BENZ/L 1113; 1978/1978; AZUL; DIESEL")</f>
      </c>
      <c r="C79" s="4" t="inlineStr">
        <is>
          <t>Não vendido</t>
        </is>
      </c>
      <c r="D79" s="4" t="inlineStr">
        <is>
          <t>86</t>
        </is>
      </c>
      <c r="E79" s="5" t="inlineStr">
        <is>
          <t>22.750,00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=HYPERLINK("https://www.leilaoonline.net/lote/detalhe/106481", "313")</f>
      </c>
      <c r="B80" s="4" t="s">
        <f>=HYPERLINK("https://www.leilaoonline.net/lote/detalhe/106481", "RODAS ARO 15")</f>
      </c>
      <c r="C80" s="4" t="inlineStr">
        <is>
          <t>Vendido</t>
        </is>
      </c>
      <c r="D80" s="4" t="inlineStr">
        <is>
          <t>6</t>
        </is>
      </c>
      <c r="E80" s="5" t="inlineStr">
        <is>
          <t>850,00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2026-05-15T20:37:58.00Z</dcterms:created>
  <dc:creator>Tellks Tecnologia</dc:creator>
  <cp:revision>0</cp:revision>
</cp:coreProperties>
</file>