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Saveiro 15 • Onix 20 • A20 Diesel • Idea Atractive • MBenz C180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=HYPERLINK("https://www.leilaoonline.net/lote/detalhe/113668", "098")</f>
      </c>
      <c r="B11" s="4" t="s">
        <f>=HYPERLINK("https://www.leilaoonline.net/lote/detalhe/113668", "VW/SAVEIRO CD CROSS  MA; 2014/2015; AZUL;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44.250,00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=HYPERLINK("https://www.leilaoonline.net/lote/detalhe/113665", "103")</f>
      </c>
      <c r="B12" s="4" t="s">
        <f>=HYPERLINK("https://www.leilaoonline.net/lote/detalhe/113665", "veja o vídeo!! VW/VIRTUS CL AD; 2018/2018; CINZA; ALCO./GASOL.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54.750,00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=HYPERLINK("https://www.leilaoonline.net/lote/detalhe/113664", "104")</f>
      </c>
      <c r="B13" s="4" t="s">
        <f>=HYPERLINK("https://www.leilaoonline.net/lote/detalhe/113664", "HONDA/HR-V LX; 2020/2020;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90.250,00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=HYPERLINK("https://www.leilaoonline.net/lote/detalhe/113717", "105")</f>
      </c>
      <c r="B14" s="4" t="s">
        <f>=HYPERLINK("https://www.leilaoonline.net/lote/detalhe/113717", "veja o vídeo!! CAMINHÃO MERCEDES BENZ/LS 1634; 2008/2009;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86.000,00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=HYPERLINK("https://www.leilaoonline.net/lote/detalhe/113666", "107")</f>
      </c>
      <c r="B15" s="4" t="s">
        <f>=HYPERLINK("https://www.leilaoonline.net/lote/detalhe/113666", "veja o vídeo!! MERCEDES BENZ/C180 FF; 2016/2016; PRETA; ALC./GASOL.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72.000,00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=HYPERLINK("https://www.leilaoonline.net/lote/detalhe/113667", "108")</f>
      </c>
      <c r="B16" s="4" t="s">
        <f>=HYPERLINK("https://www.leilaoonline.net/lote/detalhe/113667", "veja o vídeo!! CHEVROLET/ONIX 10MT LT1; 2020/2020; PRETA; ALCO./GASOL. - APROX. 7.500 KM - FUNCIONANDO")</f>
      </c>
      <c r="C16" s="4" t="inlineStr">
        <is>
          <t>Não vendido</t>
        </is>
      </c>
      <c r="D16" s="4" t="inlineStr">
        <is>
          <t>89</t>
        </is>
      </c>
      <c r="E16" s="5" t="inlineStr">
        <is>
          <t>47.500,00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=HYPERLINK("https://www.leilaoonline.net/lote/detalhe/114173", "109")</f>
      </c>
      <c r="B17" s="4" t="s">
        <f>=HYPERLINK("https://www.leilaoonline.net/lote/detalhe/114173", "veja o vídeo!! HONDA/CIVIC EXL 2.0 16V I-VTEC; 2019/2020; PRETA; ALCO./GASOL. - FUNCIONANDO - IPVA 2022 PAGO")</f>
      </c>
      <c r="C17" s="4" t="inlineStr">
        <is>
          <t>Não vendido</t>
        </is>
      </c>
      <c r="D17" s="4" t="inlineStr">
        <is>
          <t>50</t>
        </is>
      </c>
      <c r="E17" s="5" t="inlineStr">
        <is>
          <t>93.250,00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=HYPERLINK("https://www.leilaoonline.net/lote/detalhe/114211", "110")</f>
      </c>
      <c r="B18" s="4" t="s">
        <f>=HYPERLINK("https://www.leilaoonline.net/lote/detalhe/114211", "HONDA/WR-V EXL CVT; 2019/2020; CINZA; ALCO./GASOL. - FUNCIONANDO - IPVA 2022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53.250,00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=HYPERLINK("https://www.leilaoonline.net/lote/detalhe/114172", "111")</f>
      </c>
      <c r="B19" s="4" t="s">
        <f>=HYPERLINK("https://www.leilaoonline.net/lote/detalhe/114172", "veja o vídeo!! HONDA/HR-V TOURING; 2021/2021; CINZA;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93.500,00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=HYPERLINK("https://www.leilaoonline.net/lote/detalhe/112692", "112")</f>
      </c>
      <c r="B20" s="4" t="s">
        <f>=HYPERLINK("https://www.leilaoonline.net/lote/detalhe/112692", "veja o vídeo!! GM/CHEVROLET A20 CUSTOM; 1989/1990; BRANCA; DIESEL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53.500,00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=HYPERLINK("https://www.leilaoonline.net/lote/detalhe/114174", "113")</f>
      </c>
      <c r="B21" s="4" t="s">
        <f>=HYPERLINK("https://www.leilaoonline.net/lote/detalhe/114174", "veja o vídeo!! HONDA/HR-V EXL CVT; 2019/2020; PRETA; ALCO./GASOL. - FUNCIONANDO - IPVA 2022 PAGO 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92.000,00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=HYPERLINK("https://www.leilaoonline.net/lote/detalhe/113671", "114")</f>
      </c>
      <c r="B22" s="4" t="s">
        <f>=HYPERLINK("https://www.leilaoonline.net/lote/detalhe/113671", "VW/GOL GTS; 1991/1991; VERMELHA; GASOLINA - FUNCIONANDO")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25.250,00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=HYPERLINK("https://www.leilaoonline.net/lote/detalhe/114218", "115")</f>
      </c>
      <c r="B23" s="4" t="s">
        <f>=HYPERLINK("https://www.leilaoonline.net/lote/detalhe/114218", "veja o vídeo!! I/DODGE JOURNEY SXT; 2009/2010; PRATA; GASOLINA - FUNCIONANDO")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=HYPERLINK("https://www.leilaoonline.net/lote/detalhe/113670", "118")</f>
      </c>
      <c r="B24" s="4" t="s">
        <f>=HYPERLINK("https://www.leilaoonline.net/lote/detalhe/113670", "veja o vídeo!! FIAT/UNO MILLE ECONOMY; 2009/2010;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=HYPERLINK("https://www.leilaoonline.net/lote/detalhe/113672", "120")</f>
      </c>
      <c r="B25" s="4" t="s">
        <f>=HYPERLINK("https://www.leilaoonline.net/lote/detalhe/113672", "veja o vídeo!! FORD/ECOSPORT XLT1.6FLEX; 2008/2008; PRETA; ALCO./GASOL. - FUNCIONANDO")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=HYPERLINK("https://www.leilaoonline.net/lote/detalhe/113673", "124")</f>
      </c>
      <c r="B26" s="4" t="s">
        <f>=HYPERLINK("https://www.leilaoonline.net/lote/detalhe/113673", "veja o vídeo!! JEEP/RENEGADE SPORT AT; 2016/2016;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51.250,00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=HYPERLINK("https://www.leilaoonline.net/lote/detalhe/113674", "127")</f>
      </c>
      <c r="B27" s="4" t="s">
        <f>=HYPERLINK("https://www.leilaoonline.net/lote/detalhe/113674", "veja o vídeo!! HONDA/CITY EXL CVT; 2015/2015; CINZA; ALCO./GASOL. - FUNCIONANDO")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47.000,00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=HYPERLINK("https://www.leilaoonline.net/lote/detalhe/114223", "129")</f>
      </c>
      <c r="B28" s="4" t="s">
        <f>=HYPERLINK("https://www.leilaoonline.net/lote/detalhe/114223", "veja o vídeo!! HONDA/FIT LXL; 2006/2007; DOURADA; GASOLINA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=HYPERLINK("https://www.leilaoonline.net/lote/detalhe/114176", "130")</f>
      </c>
      <c r="B29" s="4" t="s">
        <f>=HYPERLINK("https://www.leilaoonline.net/lote/detalhe/114176", "veja o vídeo!! I/NISSAN VERSA 16SL FLEX; 2014/2014; PRETA; ALCO./GASOL.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=HYPERLINK("https://www.leilaoonline.net/lote/detalhe/113675", "131")</f>
      </c>
      <c r="B30" s="4" t="s">
        <f>=HYPERLINK("https://www.leilaoonline.net/lote/detalhe/113675", "CITROEN C3 GLX 14 FLEX; 2009/2010; PRETA; ALCO./GASOL. - FUNCIONANDO - FROTA 634.")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=HYPERLINK("https://www.leilaoonline.net/lote/detalhe/113679", "132")</f>
      </c>
      <c r="B31" s="4" t="s">
        <f>=HYPERLINK("https://www.leilaoonline.net/lote/detalhe/113679", "veja o vídeo!! I/HONDA CR-V LX; 2010/2010; PRETA;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29.000,00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=HYPERLINK("https://www.leilaoonline.net/lote/detalhe/114216", "135")</f>
      </c>
      <c r="B32" s="4" t="s">
        <f>=HYPERLINK("https://www.leilaoonline.net/lote/detalhe/114216", "veja o vídeo!! HONDA/CIVIC LXS FLEX; 2008/2008; PRETA;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=HYPERLINK("https://www.leilaoonline.net/lote/detalhe/113678", "137")</f>
      </c>
      <c r="B33" s="4" t="s">
        <f>=HYPERLINK("https://www.leilaoonline.net/lote/detalhe/113678", " veja o vídeo!! HONDA/FIT EX; 2008/2008; BRANCA;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24.250,00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=HYPERLINK("https://www.leilaoonline.net/lote/detalhe/113680", "138")</f>
      </c>
      <c r="B34" s="4" t="s">
        <f>=HYPERLINK("https://www.leilaoonline.net/lote/detalhe/113680", "HONDA/FIT EXL CVT; 2014/2015; VERMELHA; ALCO./GASOL.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=HYPERLINK("https://www.leilaoonline.net/lote/detalhe/113730", "140")</f>
      </c>
      <c r="B35" s="4" t="s">
        <f>=HYPERLINK("https://www.leilaoonline.net/lote/detalhe/113730", "veja o vídeo!! FIAT/PALIO ATTRACTIV 1.0; 2016/2017; BRANCA; ALCO./GASOL. - FUNCIONANDO")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28.000,00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=HYPERLINK("https://www.leilaoonline.net/lote/detalhe/113677", "143")</f>
      </c>
      <c r="B36" s="4" t="s">
        <f>=HYPERLINK("https://www.leilaoonline.net/lote/detalhe/113677", "veja o vídeo!! VW/FOX 1.0; 2007/2008; PRATA; ALCO./GASOL. - FUNCIONANDO")</f>
      </c>
      <c r="C36" s="4" t="inlineStr">
        <is>
          <t>Vendido</t>
        </is>
      </c>
      <c r="D36" s="4" t="inlineStr">
        <is>
          <t>38</t>
        </is>
      </c>
      <c r="E36" s="5" t="inlineStr">
        <is>
          <t>14.500,00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=HYPERLINK("https://www.leilaoonline.net/lote/detalhe/113681", "146")</f>
      </c>
      <c r="B37" s="4" t="s">
        <f>=HYPERLINK("https://www.leilaoonline.net/lote/detalhe/113681", "GM/CLASSIC LIFE; 2004/2005; CINZA; ALCOOL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=HYPERLINK("https://www.leilaoonline.net/lote/detalhe/113676", "153")</f>
      </c>
      <c r="B38" s="4" t="s">
        <f>=HYPERLINK("https://www.leilaoonline.net/lote/detalhe/113676", "veja o vídeo!! FIAT/SIENA ELX FLEX; 2005/2006; PRATA;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=HYPERLINK("https://www.leilaoonline.net/lote/detalhe/113683", "159")</f>
      </c>
      <c r="B39" s="4" t="s">
        <f>=HYPERLINK("https://www.leilaoonline.net/lote/detalhe/113683", "HONDA/FIT LXL; 2003/2004; CINZA; GASOLINA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=HYPERLINK("https://www.leilaoonline.net/lote/detalhe/112699", "160")</f>
      </c>
      <c r="B40" s="4" t="s">
        <f>=HYPERLINK("https://www.leilaoonline.net/lote/detalhe/112699", "veja o vídeo!! I/NISSAN TIIDA 18SL FLEX; 2011/2012; PRATA; ALCO./GASOL.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=HYPERLINK("https://www.leilaoonline.net/lote/detalhe/113684", "180")</f>
      </c>
      <c r="B41" s="4" t="s">
        <f>=HYPERLINK("https://www.leilaoonline.net/lote/detalhe/113684", "I/PEUGEOT 20/HB XR; 2012/2012; AZUL; ALCO./GASOL.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13.800,00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=HYPERLINK("https://www.leilaoonline.net/lote/detalhe/112700", "200")</f>
      </c>
      <c r="B42" s="4" t="s">
        <f>=HYPERLINK("https://www.leilaoonline.net/lote/detalhe/112700", "veja o vídeo!! FIAT/IDEA ATTRACTIVE 1.4; 2015/2015; CINZA; ALCO./GASOL. - FUNCIONANDO")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=HYPERLINK("https://www.leilaoonline.net/lote/detalhe/112698", "210")</f>
      </c>
      <c r="B43" s="4" t="s">
        <f>=HYPERLINK("https://www.leilaoonline.net/lote/detalhe/112698", "veja o vídeo!! I/PEUGEOT 307SD 20S A FL; 2006/2007; PRATA; GASOLINA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3.100,00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=HYPERLINK("https://www.leilaoonline.net/lote/detalhe/112701", "217")</f>
      </c>
      <c r="B44" s="4" t="s">
        <f>=HYPERLINK("https://www.leilaoonline.net/lote/detalhe/112701", "I/HONDA CITY EX FLEX; 2012/2013; PRETA; ALCO./GASOL. - FUNCIONANDO")</f>
      </c>
      <c r="C44" s="4" t="inlineStr">
        <is>
          <t>Não vendido</t>
        </is>
      </c>
      <c r="D44" s="4" t="inlineStr">
        <is>
          <t>68</t>
        </is>
      </c>
      <c r="E44" s="5" t="inlineStr">
        <is>
          <t>38.500,00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=HYPERLINK("https://www.leilaoonline.net/lote/detalhe/113682", "222")</f>
      </c>
      <c r="B45" s="4" t="s">
        <f>=HYPERLINK("https://www.leilaoonline.net/lote/detalhe/113682", "veja o vídeo!! I/HYUNDAI ELANTRA GLS; 2012/2013; PRATA; GASOLINA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32.900,00</t>
        </is>
      </c>
      <c r="F45" s="4" t="inlineStr">
        <is>
          <t>1550.00</t>
        </is>
      </c>
    </row>
    <row collapsed="false" customFormat="false" customHeight="false" hidden="false" ht="12.1" outlineLevel="0" r="46">
      <c r="A46" s="5" t="s">
        <f>=HYPERLINK("https://www.leilaoonline.net/lote/detalhe/114025", "225")</f>
      </c>
      <c r="B46" s="4" t="s">
        <f>=HYPERLINK("https://www.leilaoonline.net/lote/detalhe/114025", "veja o vídeo!! VW/GOL CL STAR; 1989/1989; VERMELHA;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11.750,00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=HYPERLINK("https://www.leilaoonline.net/lote/detalhe/112712", "234")</f>
      </c>
      <c r="B47" s="4" t="s">
        <f>=HYPERLINK("https://www.leilaoonline.net/lote/detalhe/112712", "GM/CHEVROLET A10; 1982/1982; BEGE; ALCOOL - FUNCIONANDO")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10.750,00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=HYPERLINK("https://www.leilaoonline.net/lote/detalhe/112711", "248")</f>
      </c>
      <c r="B48" s="4" t="s">
        <f>=HYPERLINK("https://www.leilaoonline.net/lote/detalhe/112711", "veja o vídeo!! VW/BRASILIA; 1977/1977; AZUL; GASOLINA - FUNCIONANDO")</f>
      </c>
      <c r="C48" s="4" t="inlineStr">
        <is>
          <t>Não vendido</t>
        </is>
      </c>
      <c r="D48" s="4" t="inlineStr">
        <is>
          <t>11</t>
        </is>
      </c>
      <c r="E48" s="5" t="inlineStr">
        <is>
          <t>4.250,00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=HYPERLINK("https://www.leilaoonline.net/lote/detalhe/112709", "251")</f>
      </c>
      <c r="B49" s="4" t="s">
        <f>=HYPERLINK("https://www.leilaoonline.net/lote/detalhe/112709", "VW/KOMBI; 2010/2010; BRANCA;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7.750,00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=HYPERLINK("https://www.leilaoonline.net/lote/detalhe/112710", "252")</f>
      </c>
      <c r="B50" s="4" t="s">
        <f>=HYPERLINK("https://www.leilaoonline.net/lote/detalhe/112710", "VW/KOMBI; 2013/2013; BRANCA; ALCO./GASOL.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=HYPERLINK("https://www.leilaoonline.net/lote/detalhe/113685", "257")</f>
      </c>
      <c r="B51" s="4" t="s">
        <f>=HYPERLINK("https://www.leilaoonline.net/lote/detalhe/113685", "veja o vídeo!! VW/GOL CL; 1988/1988; AZUL; ALCOOL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10.750,00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=HYPERLINK("https://www.leilaoonline.net/lote/detalhe/114108", "300")</f>
      </c>
      <c r="B52" s="4" t="s">
        <f>=HYPERLINK("https://www.leilaoonline.net/lote/detalhe/114108", "FORD/F4000; 1982/1982; PRETA; DIESEL; TURBINADA; CARROCERIA CHAPEADA - FUNCIONANDO")</f>
      </c>
      <c r="C52" s="4" t="inlineStr">
        <is>
          <t>Vendido</t>
        </is>
      </c>
      <c r="D52" s="4" t="inlineStr">
        <is>
          <t>34</t>
        </is>
      </c>
      <c r="E52" s="5" t="inlineStr">
        <is>
          <t>32.000,00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=HYPERLINK("https://www.leilaoonline.net/lote/detalhe/114107", "301")</f>
      </c>
      <c r="B53" s="4" t="s">
        <f>=HYPERLINK("https://www.leilaoonline.net/lote/detalhe/114107", "CAMINHÃO MERCEDES BENZ 608; 1975/1975; LARANJA; DIESEL; CARROCERIA FECHADA/BAÚ")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=HYPERLINK("https://www.leilaoonline.net/lote/detalhe/114103", "302")</f>
      </c>
      <c r="B54" s="4" t="s">
        <f>=HYPERLINK("https://www.leilaoonline.net/lote/detalhe/114103", "veja o vídeo!! JTA/SUZUKI GSXR1000; 2009/2009; BRANCA; GASOLINA; COM ACESSÓRIOS - FUNCIONANDO")</f>
      </c>
      <c r="C54" s="4" t="inlineStr">
        <is>
          <t>Não vendido</t>
        </is>
      </c>
      <c r="D54" s="4" t="inlineStr">
        <is>
          <t>42</t>
        </is>
      </c>
      <c r="E54" s="5" t="inlineStr">
        <is>
          <t>29.700,00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=HYPERLINK("https://www.leilaoonline.net/lote/detalhe/114102", "303")</f>
      </c>
      <c r="B55" s="4" t="s">
        <f>=HYPERLINK("https://www.leilaoonline.net/lote/detalhe/114102", "CAMINHÃO 7110; 1990/1990; CINZA; DIESEL; TURBINADO, PLATAFORMA, REDUTOR E ASA DELTA - FUNCIONANDO")</f>
      </c>
      <c r="C55" s="4" t="inlineStr">
        <is>
          <t>Não vendido</t>
        </is>
      </c>
      <c r="D55" s="4" t="inlineStr">
        <is>
          <t>105</t>
        </is>
      </c>
      <c r="E55" s="5" t="inlineStr">
        <is>
          <t>76.500,00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=HYPERLINK("https://www.leilaoonline.net/lote/detalhe/114101", "304")</f>
      </c>
      <c r="B56" s="4" t="s">
        <f>=HYPERLINK("https://www.leilaoonline.net/lote/detalhe/114101", "veja o vídeo!! CAMINHÃO FORD/CARGO 1933 TL; 2012/2013; BRANCA; DIESEL; CABINE ESTENDIDA")</f>
      </c>
      <c r="C56" s="4" t="inlineStr">
        <is>
          <t>Não vendido</t>
        </is>
      </c>
      <c r="D56" s="4" t="inlineStr">
        <is>
          <t>48</t>
        </is>
      </c>
      <c r="E56" s="5" t="inlineStr">
        <is>
          <t>64.750,00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=HYPERLINK("https://www.leilaoonline.net/lote/detalhe/114106", "305")</f>
      </c>
      <c r="B57" s="4" t="s">
        <f>=HYPERLINK("https://www.leilaoonline.net/lote/detalhe/114106", "VW/FOX 1.0; 2008/2009; PRETA; ALCO./GASOL.; 4 PORTAS - FUNCIONANDO")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=HYPERLINK("https://www.leilaoonline.net/lote/detalhe/114105", "306")</f>
      </c>
      <c r="B58" s="4" t="s">
        <f>=HYPERLINK("https://www.leilaoonline.net/lote/detalhe/114105", "MIA/MITSUBISHI L200 4X2; 1995/1995; PRATA; DIESEL; COM RÁDIO AMADOR - FUNCIONANDO")</f>
      </c>
      <c r="C58" s="4" t="inlineStr">
        <is>
          <t>Não vendido</t>
        </is>
      </c>
      <c r="D58" s="4" t="inlineStr">
        <is>
          <t>42</t>
        </is>
      </c>
      <c r="E58" s="5" t="inlineStr">
        <is>
          <t>17.250,00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=HYPERLINK("https://www.leilaoonline.net/lote/detalhe/114104", "307")</f>
      </c>
      <c r="B59" s="4" t="s">
        <f>=HYPERLINK("https://www.leilaoonline.net/lote/detalhe/114104", "VW/VW FUSCA 1300; 1973/1973; MARROM; GASOLINA 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5.750,00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=HYPERLINK("https://www.leilaoonline.net/lote/detalhe/114109", "308")</f>
      </c>
      <c r="B60" s="4" t="s">
        <f>=HYPERLINK("https://www.leilaoonline.net/lote/detalhe/114109", "CAMINHÃO MERCEDES BENZ/L 2013; 1977/1977; AZUL; DIESEL; TURBINADO - FUNCIONANDO")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48.000,00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=HYPERLINK("https://www.leilaoonline.net/lote/detalhe/114111", "309")</f>
      </c>
      <c r="B61" s="4" t="s">
        <f>=HYPERLINK("https://www.leilaoonline.net/lote/detalhe/114111", "CAMINHÃO MERCEDES BENZ/L 1313; 1976; AMARELA; DIESEL; TURBINADO; HIDRÁULICO - FUNCIONANDO")</f>
      </c>
      <c r="C61" s="4" t="inlineStr">
        <is>
          <t>Não vendido</t>
        </is>
      </c>
      <c r="D61" s="4" t="inlineStr">
        <is>
          <t>68</t>
        </is>
      </c>
      <c r="E61" s="5" t="inlineStr">
        <is>
          <t>42.500,00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=HYPERLINK("https://www.leilaoonline.net/lote/detalhe/114110", "310")</f>
      </c>
      <c r="B62" s="4" t="s">
        <f>=HYPERLINK("https://www.leilaoonline.net/lote/detalhe/114110", "CAMINHÃO MERCEDES BENZ/710; 1997/1997; BRANCA; DIESEL; TURBINADO; HIDRÁULICO - FUNCIONANDO")</f>
      </c>
      <c r="C62" s="4" t="inlineStr">
        <is>
          <t>Não vendido</t>
        </is>
      </c>
      <c r="D62" s="4" t="inlineStr">
        <is>
          <t>38</t>
        </is>
      </c>
      <c r="E62" s="5" t="inlineStr">
        <is>
          <t>46.000,00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=HYPERLINK("https://www.leilaoonline.net/lote/detalhe/114112", "311")</f>
      </c>
      <c r="B63" s="4" t="s">
        <f>=HYPERLINK("https://www.leilaoonline.net/lote/detalhe/114112", "CAMINHÃO MERCEDES BENZ/L 1113; 1978/1978; AZUL; DIESEL")</f>
      </c>
      <c r="C63" s="4" t="inlineStr">
        <is>
          <t>Não vendido</t>
        </is>
      </c>
      <c r="D63" s="4" t="inlineStr">
        <is>
          <t>43</t>
        </is>
      </c>
      <c r="E63" s="5" t="inlineStr">
        <is>
          <t>19.500,00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=HYPERLINK("https://www.leilaoonline.net/lote/detalhe/114113", "312")</f>
      </c>
      <c r="B64" s="4" t="s">
        <f>=HYPERLINK("https://www.leilaoonline.net/lote/detalhe/114113", "MERCEDES 1618; 1991; BASCULANTE; REDUZIDO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58.500,00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=HYPERLINK("https://www.leilaoonline.net/lote/detalhe/114114", "313")</f>
      </c>
      <c r="B65" s="4" t="s">
        <f>=HYPERLINK("https://www.leilaoonline.net/lote/detalhe/114114", "CAMINHÃO FIAT/FNM 180; 1974/1974; AZUL; DIESEL - FUNCIONANDO")</f>
      </c>
      <c r="C65" s="4" t="inlineStr">
        <is>
          <t>Não vendido</t>
        </is>
      </c>
      <c r="D65" s="4" t="inlineStr">
        <is>
          <t>32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=HYPERLINK("https://www.leilaoonline.net/lote/detalhe/114177", "314")</f>
      </c>
      <c r="B66" s="4" t="s">
        <f>=HYPERLINK("https://www.leilaoonline.net/lote/detalhe/114177", "CAMINHÃO MERCEDES BENZ 1113; 1969/1969; VERDE; DIESEL - FUNCIONANDO")</f>
      </c>
      <c r="C66" s="4" t="inlineStr">
        <is>
          <t>Não vendido</t>
        </is>
      </c>
      <c r="D66" s="4" t="inlineStr">
        <is>
          <t>21</t>
        </is>
      </c>
      <c r="E66" s="5" t="inlineStr">
        <is>
          <t>17.000,00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=HYPERLINK("https://www.leilaoonline.net/lote/detalhe/114178", "315")</f>
      </c>
      <c r="B67" s="4" t="s">
        <f>=HYPERLINK("https://www.leilaoonline.net/lote/detalhe/114178", "CAMINHÃO M. BENZ/L 1113; 1971/1971; AZUL; DIESEL; TURBINADO")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22.000,00</t>
        </is>
      </c>
      <c r="F67" s="4" t="inlineStr">
        <is>
          <t>1500.00</t>
        </is>
      </c>
    </row>
    <row collapsed="false" customFormat="false" customHeight="false" hidden="false" ht="12.1" outlineLevel="0" r="68">
      <c r="A68" s="5" t="s">
        <f>=HYPERLINK("https://www.leilaoonline.net/lote/detalhe/114212", "316")</f>
      </c>
      <c r="B68" s="4" t="s">
        <f>=HYPERLINK("https://www.leilaoonline.net/lote/detalhe/114212", "VW/GOL 1.0; 2007/2008; PRETA; ALCO./GASOL. - FUNCIONANDO")</f>
      </c>
      <c r="C68" s="4" t="inlineStr">
        <is>
          <t>Não vendido</t>
        </is>
      </c>
      <c r="D68" s="4" t="inlineStr">
        <is>
          <t>50</t>
        </is>
      </c>
      <c r="E68" s="5" t="inlineStr">
        <is>
          <t>15.250,00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2026-05-15T20:55:31.00Z</dcterms:created>
  <dc:creator>Tellks Tecnologia</dc:creator>
  <cp:revision>0</cp:revision>
</cp:coreProperties>
</file>