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M. Benz C200 15 • Civic 20 • HR-V • Eclipse • Range Rover • Onix 20 • Ka 18 • Amarok • Out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18/03/2022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=HYPERLINK("https://www.leilaoonline.net/lote/detalhe/121120", "100")</f>
      </c>
      <c r="B11" s="4" t="s">
        <f>=HYPERLINK("https://www.leilaoonline.net/lote/detalhe/121120", "FIAT PALIO WEEK ADVENTURE; 2018/2019; BRANCA; FLEX. - FUNC. - FROTA 758; CP 171 - FIPE: R$ 64.256,00")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39.000,00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=HYPERLINK("https://www.leilaoonline.net/lote/detalhe/121222", "101")</f>
      </c>
      <c r="B12" s="4" t="s">
        <f>=HYPERLINK("https://www.leilaoonline.net/lote/detalhe/121222", "veja o vídeo!! HONDA/FIT LX CVT; 2021/2021; PRATA; ALCO./GASOL. - FUNCIONANDO - APROX. 7.700KM - IPVA 2022 PAGO")</f>
      </c>
      <c r="C12" s="4" t="inlineStr">
        <is>
          <t>Vendido</t>
        </is>
      </c>
      <c r="D12" s="4" t="inlineStr">
        <is>
          <t>29</t>
        </is>
      </c>
      <c r="E12" s="5" t="inlineStr">
        <is>
          <t>74.250,00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=HYPERLINK("https://www.leilaoonline.net/lote/detalhe/121122", "102")</f>
      </c>
      <c r="B13" s="4" t="s">
        <f>=HYPERLINK("https://www.leilaoonline.net/lote/detalhe/121122", "FIAT PALIO WEEK ADVENTURE; 2018/2019; BRANCA; FLEX - FUNC. - FROTA 939; CP 185 - FIPE: R$ 64.256,00")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39.150,00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=HYPERLINK("https://www.leilaoonline.net/lote/detalhe/120336", "103")</f>
      </c>
      <c r="B14" s="4" t="s">
        <f>=HYPERLINK("https://www.leilaoonline.net/lote/detalhe/120336", "veja o vídeo!! I/M. BENZ C200; 2015/2015; PRETA; GASOLINA  - FUNCIONANDO - IPVA 2022 PAGO")</f>
      </c>
      <c r="C14" s="4" t="inlineStr">
        <is>
          <t>Não vendido</t>
        </is>
      </c>
      <c r="D14" s="4" t="inlineStr">
        <is>
          <t>14</t>
        </is>
      </c>
      <c r="E14" s="5" t="inlineStr">
        <is>
          <t>80.000,00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=HYPERLINK("https://www.leilaoonline.net/lote/detalhe/120340", "104")</f>
      </c>
      <c r="B15" s="4" t="s">
        <f>=HYPERLINK("https://www.leilaoonline.net/lote/detalhe/120340", "veja o vídeo!! HONDA/HR-V EXL; 2016/2016; PRATA; ALCO./GASOL. - FUNCIONANDO")</f>
      </c>
      <c r="C15" s="4" t="inlineStr">
        <is>
          <t>Não vendido</t>
        </is>
      </c>
      <c r="D15" s="4" t="inlineStr">
        <is>
          <t>23</t>
        </is>
      </c>
      <c r="E15" s="5" t="inlineStr">
        <is>
          <t>69.500,00</t>
        </is>
      </c>
      <c r="F15" s="4" t="inlineStr">
        <is>
          <t>1500.00</t>
        </is>
      </c>
    </row>
    <row collapsed="false" customFormat="false" customHeight="false" hidden="false" ht="12.1" outlineLevel="0" r="16">
      <c r="A16" s="5" t="s">
        <f>=HYPERLINK("https://www.leilaoonline.net/lote/detalhe/120341", "105")</f>
      </c>
      <c r="B16" s="4" t="s">
        <f>=HYPERLINK("https://www.leilaoonline.net/lote/detalhe/120341", "CHEVROLET S10 ADV FD2; 2018/2019; CINZA; ALCO./GASOL. - FUNCIONANDO - FROTA 202; CP 120")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50.000,00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=HYPERLINK("https://www.leilaoonline.net/lote/detalhe/121121", "106")</f>
      </c>
      <c r="B17" s="4" t="s">
        <f>=HYPERLINK("https://www.leilaoonline.net/lote/detalhe/121121", "FIAT PALIO WEEK ADVENTURE; 2018/2019; BRANCA; FLEX - FUNC. - FROTA 912; CP 175 - FIPE: R$ 64.256,00")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39.150,00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=HYPERLINK("https://www.leilaoonline.net/lote/detalhe/120333", "107")</f>
      </c>
      <c r="B18" s="4" t="s">
        <f>=HYPERLINK("https://www.leilaoonline.net/lote/detalhe/120333", "veja o vídeo!! VW/NOVA SAVEIRO RB MBVS; 2019/2019; PRATA; ALCO./GASOL. - FUNCIONANDO - IPVA 2022 PAGO")</f>
      </c>
      <c r="C18" s="4" t="inlineStr">
        <is>
          <t>Não vendido</t>
        </is>
      </c>
      <c r="D18" s="4" t="inlineStr">
        <is>
          <t>40</t>
        </is>
      </c>
      <c r="E18" s="5" t="inlineStr">
        <is>
          <t>57.500,00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=HYPERLINK("https://www.leilaoonline.net/lote/detalhe/120941", "108")</f>
      </c>
      <c r="B19" s="4" t="s">
        <f>=HYPERLINK("https://www.leilaoonline.net/lote/detalhe/120941", "veja o vídeo!! VW/NIVUS HL TSI AD; 2021/2021; VERMELHA; ALCO./GASOL. - FUNC. - IPVA 2022 PAGO - FIPE: R$ 124.548,00")</f>
      </c>
      <c r="C19" s="4" t="inlineStr">
        <is>
          <t>Não vendido</t>
        </is>
      </c>
      <c r="D19" s="4" t="inlineStr">
        <is>
          <t>57</t>
        </is>
      </c>
      <c r="E19" s="5" t="inlineStr">
        <is>
          <t>99.000,00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=HYPERLINK("https://www.leilaoonline.net/lote/detalhe/121123", "109")</f>
      </c>
      <c r="B20" s="4" t="s">
        <f>=HYPERLINK("https://www.leilaoonline.net/lote/detalhe/121123", "FIAT PALIO WEEK ADVENTURE; 2018/2019; BRANCA; FLEX. - FUNC. - FROTA 726; CP 187 - FIPE: R$ 64.256,00")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39.150,00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=HYPERLINK("https://www.leilaoonline.net/lote/detalhe/120335", "110")</f>
      </c>
      <c r="B21" s="4" t="s">
        <f>=HYPERLINK("https://www.leilaoonline.net/lote/detalhe/120335", "veja o vídeo!! I/LR RANGE ROVER SPORT TDV6; 2007/2008; PRETA; DIESEL - FUNCIONANDO")</f>
      </c>
      <c r="C21" s="4" t="inlineStr">
        <is>
          <t>Não vendido</t>
        </is>
      </c>
      <c r="D21" s="4" t="inlineStr">
        <is>
          <t>27</t>
        </is>
      </c>
      <c r="E21" s="5" t="inlineStr">
        <is>
          <t>51.000,00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=HYPERLINK("https://www.leilaoonline.net/lote/detalhe/121124", "111")</f>
      </c>
      <c r="B22" s="4" t="s">
        <f>=HYPERLINK("https://www.leilaoonline.net/lote/detalhe/121124", "FIORINO WORKING; 2020/2021; BRANCA; ALCO./GASOL. - FUNCIONANDO - IPVA 2022 OK - FIPE: R$ 85.723,00")</f>
      </c>
      <c r="C22" s="4" t="inlineStr">
        <is>
          <t>Vendido</t>
        </is>
      </c>
      <c r="D22" s="4" t="inlineStr">
        <is>
          <t>8</t>
        </is>
      </c>
      <c r="E22" s="5" t="inlineStr">
        <is>
          <t>52.000,00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=HYPERLINK("https://www.leilaoonline.net/lote/detalhe/120332", "112")</f>
      </c>
      <c r="B23" s="4" t="s">
        <f>=HYPERLINK("https://www.leilaoonline.net/lote/detalhe/120332", "veja o vídeo!! I/MMC ECLIPSE CR HPESAWD; 2019/2020; VERMELHA; GASOLINA - FUNCIONANDO - IPVA 2022 PAGO")</f>
      </c>
      <c r="C23" s="4" t="inlineStr">
        <is>
          <t>Não vendido</t>
        </is>
      </c>
      <c r="D23" s="4" t="inlineStr">
        <is>
          <t>39</t>
        </is>
      </c>
      <c r="E23" s="5" t="inlineStr">
        <is>
          <t>90.000,00</t>
        </is>
      </c>
      <c r="F23" s="4" t="inlineStr">
        <is>
          <t>1500.00</t>
        </is>
      </c>
    </row>
    <row collapsed="false" customFormat="false" customHeight="false" hidden="false" ht="12.1" outlineLevel="0" r="24">
      <c r="A24" s="5" t="s">
        <f>=HYPERLINK("https://www.leilaoonline.net/lote/detalhe/120331", "113")</f>
      </c>
      <c r="B24" s="4" t="s">
        <f>=HYPERLINK("https://www.leilaoonline.net/lote/detalhe/120331", "veja o vídeo!! NISSAN/LIVINA 16SL; 2009/2010; VERMELHA; ALCO./GASOL. - FUNCIONANDO")</f>
      </c>
      <c r="C24" s="4" t="inlineStr">
        <is>
          <t>Não vendido</t>
        </is>
      </c>
      <c r="D24" s="4" t="inlineStr">
        <is>
          <t>14</t>
        </is>
      </c>
      <c r="E24" s="5" t="inlineStr">
        <is>
          <t>13.250,00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=HYPERLINK("https://www.leilaoonline.net/lote/detalhe/120334", "114")</f>
      </c>
      <c r="B25" s="4" t="s">
        <f>=HYPERLINK("https://www.leilaoonline.net/lote/detalhe/120334", "veja o vídeo!! HONDA/CIVIC EXL 2.0 16V I-VTEC; 2019/2020; PRETA; FLEX - FUNC. - IPVA 2022 PAGO - FIPE: R$ 128.798,00")</f>
      </c>
      <c r="C25" s="4" t="inlineStr">
        <is>
          <t>Vendido</t>
        </is>
      </c>
      <c r="D25" s="4" t="inlineStr">
        <is>
          <t>48</t>
        </is>
      </c>
      <c r="E25" s="5" t="inlineStr">
        <is>
          <t>91.250,00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=HYPERLINK("https://www.leilaoonline.net/lote/detalhe/121223", "115")</f>
      </c>
      <c r="B26" s="4" t="s">
        <f>=HYPERLINK("https://www.leilaoonline.net/lote/detalhe/121223", "veja o vídeo!! HONDA/CIVIC LXR; 2014/2015; PRETA; ALCO./GASOL. - FUNCIONANDO - IPVA 2022 PAGO")</f>
      </c>
      <c r="C26" s="4" t="inlineStr">
        <is>
          <t>Não vendido</t>
        </is>
      </c>
      <c r="D26" s="4" t="inlineStr">
        <is>
          <t>38</t>
        </is>
      </c>
      <c r="E26" s="5" t="inlineStr">
        <is>
          <t>54.250,00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=HYPERLINK("https://www.leilaoonline.net/lote/detalhe/121238", "116")</f>
      </c>
      <c r="B27" s="4" t="s">
        <f>=HYPERLINK("https://www.leilaoonline.net/lote/detalhe/121238", "I/MMC LANCER 2.0; 2013/2014; PRETA; GASOLINA - FUNCIONANDO")</f>
      </c>
      <c r="C27" s="4" t="inlineStr">
        <is>
          <t>Não vendido</t>
        </is>
      </c>
      <c r="D27" s="4" t="inlineStr">
        <is>
          <t>4</t>
        </is>
      </c>
      <c r="E27" s="5" t="inlineStr">
        <is>
          <t>17.000,00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=HYPERLINK("https://www.leilaoonline.net/lote/detalhe/120338", "119")</f>
      </c>
      <c r="B28" s="4" t="s">
        <f>=HYPERLINK("https://www.leilaoonline.net/lote/detalhe/120338", "veja o vídeo!! I/CHEV CRUZE LT NB AT; 2017/2018; CINZA; ALCO./GASOL. - FUNCIONANDO")</f>
      </c>
      <c r="C28" s="4" t="inlineStr">
        <is>
          <t>Vendido</t>
        </is>
      </c>
      <c r="D28" s="4" t="inlineStr">
        <is>
          <t>66</t>
        </is>
      </c>
      <c r="E28" s="5" t="inlineStr">
        <is>
          <t>76.000,00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=HYPERLINK("https://www.leilaoonline.net/lote/detalhe/120337", "120")</f>
      </c>
      <c r="B29" s="4" t="s">
        <f>=HYPERLINK("https://www.leilaoonline.net/lote/detalhe/120337", "veja o vídeo!! NISSAN/LIVINA 18S; 2013/2013; BRANCA; ALCO./GASOL.")</f>
      </c>
      <c r="C29" s="4" t="inlineStr">
        <is>
          <t>Não vendido</t>
        </is>
      </c>
      <c r="D29" s="4" t="inlineStr">
        <is>
          <t>14</t>
        </is>
      </c>
      <c r="E29" s="5" t="inlineStr">
        <is>
          <t>8.500,00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=HYPERLINK("https://www.leilaoonline.net/lote/detalhe/120339", "122")</f>
      </c>
      <c r="B30" s="4" t="s">
        <f>=HYPERLINK("https://www.leilaoonline.net/lote/detalhe/120339", "CHEV/ONIX PLUS JOY; 2019/2020; BRANCA; ALCO./GASOL. - FUNCIONANDO")</f>
      </c>
      <c r="C30" s="4" t="inlineStr">
        <is>
          <t>Não vendido</t>
        </is>
      </c>
      <c r="D30" s="4" t="inlineStr">
        <is>
          <t>13</t>
        </is>
      </c>
      <c r="E30" s="5" t="inlineStr">
        <is>
          <t>42.500,00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=HYPERLINK("https://www.leilaoonline.net/lote/detalhe/120342", "123")</f>
      </c>
      <c r="B31" s="4" t="s">
        <f>=HYPERLINK("https://www.leilaoonline.net/lote/detalhe/120342", "veja o vídeo!! I/VW FOX 1.6 PLUS; 2009/2010; PRATA; ALCO./GASOL. - FUNCIONANDO")</f>
      </c>
      <c r="C31" s="4" t="inlineStr">
        <is>
          <t>Não vendido</t>
        </is>
      </c>
      <c r="D31" s="4" t="inlineStr">
        <is>
          <t>12</t>
        </is>
      </c>
      <c r="E31" s="5" t="inlineStr">
        <is>
          <t>16.000,00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=HYPERLINK("https://www.leilaoonline.net/lote/detalhe/120355", "125")</f>
      </c>
      <c r="B32" s="4" t="s">
        <f>=HYPERLINK("https://www.leilaoonline.net/lote/detalhe/120355", "veja o vídeo!! IMP/GM ASTRA GLS; 1995/1995; PRETA; GASOLINA - FUNCIONANDO")</f>
      </c>
      <c r="C32" s="4" t="inlineStr">
        <is>
          <t>Não vendido</t>
        </is>
      </c>
      <c r="D32" s="4" t="inlineStr">
        <is>
          <t>8</t>
        </is>
      </c>
      <c r="E32" s="5" t="inlineStr">
        <is>
          <t>2.750,00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=HYPERLINK("https://www.leilaoonline.net/lote/detalhe/120343", "126")</f>
      </c>
      <c r="B33" s="4" t="s">
        <f>=HYPERLINK("https://www.leilaoonline.net/lote/detalhe/120343", "RENAULT/LOGAN EXPR 16 M; 2014/2015; PRETA; ALCO./GASOL. - FUNCIONANDO")</f>
      </c>
      <c r="C33" s="4" t="inlineStr">
        <is>
          <t>Não vendido</t>
        </is>
      </c>
      <c r="D33" s="4" t="inlineStr">
        <is>
          <t>11</t>
        </is>
      </c>
      <c r="E33" s="5" t="inlineStr">
        <is>
          <t>28.750,00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=HYPERLINK("https://www.leilaoonline.net/lote/detalhe/120345", "127")</f>
      </c>
      <c r="B34" s="4" t="s">
        <f>=HYPERLINK("https://www.leilaoonline.net/lote/detalhe/120345", "veja o vídeo!! VW/GOLF 2.0; 2002/2002; PRETA; GASOLINA - FUNCIONANDO")</f>
      </c>
      <c r="C34" s="4" t="inlineStr">
        <is>
          <t>Não vendido</t>
        </is>
      </c>
      <c r="D34" s="4" t="inlineStr">
        <is>
          <t>14</t>
        </is>
      </c>
      <c r="E34" s="5" t="inlineStr">
        <is>
          <t>12.000,00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=HYPERLINK("https://www.leilaoonline.net/lote/detalhe/120344", "128")</f>
      </c>
      <c r="B35" s="4" t="s">
        <f>=HYPERLINK("https://www.leilaoonline.net/lote/detalhe/120344", "veja o vídeo!! AUDI/A3 1.8T; 2005/2005; PRETA; GASOLINA - FUNCIONANDO -  IPVA 2022 PAGO")</f>
      </c>
      <c r="C35" s="4" t="inlineStr">
        <is>
          <t>Não vendido</t>
        </is>
      </c>
      <c r="D35" s="4" t="inlineStr">
        <is>
          <t>7</t>
        </is>
      </c>
      <c r="E35" s="5" t="inlineStr">
        <is>
          <t>14.000,00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=HYPERLINK("https://www.leilaoonline.net/lote/detalhe/120346", "131")</f>
      </c>
      <c r="B36" s="4" t="s">
        <f>=HYPERLINK("https://www.leilaoonline.net/lote/detalhe/120346", "veja o vídeo!! FORD/KA SE 1.5 SD B; 2018/2018; PRATA; ALCO./GASOL. - FUNCIONANDO")</f>
      </c>
      <c r="C36" s="4" t="inlineStr">
        <is>
          <t>Não vendido</t>
        </is>
      </c>
      <c r="D36" s="4" t="inlineStr">
        <is>
          <t>16</t>
        </is>
      </c>
      <c r="E36" s="5" t="inlineStr">
        <is>
          <t>36.500,00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=HYPERLINK("https://www.leilaoonline.net/lote/detalhe/120347", "137")</f>
      </c>
      <c r="B37" s="4" t="s">
        <f>=HYPERLINK("https://www.leilaoonline.net/lote/detalhe/120347", " veja o vídeo!! HONDA/FIT EX; 2008/2008; BRANCA; GASOLINA - FUNCIONANDO")</f>
      </c>
      <c r="C37" s="4" t="inlineStr">
        <is>
          <t>Não vendido</t>
        </is>
      </c>
      <c r="D37" s="4" t="inlineStr">
        <is>
          <t>34</t>
        </is>
      </c>
      <c r="E37" s="5" t="inlineStr">
        <is>
          <t>19.750,00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=HYPERLINK("https://www.leilaoonline.net/lote/detalhe/120348", "140")</f>
      </c>
      <c r="B38" s="4" t="s">
        <f>=HYPERLINK("https://www.leilaoonline.net/lote/detalhe/120348", "VW/GOL CL; 1989/1989; BRANCA; GASOLINA - FUNCIONANDO")</f>
      </c>
      <c r="C38" s="4" t="inlineStr">
        <is>
          <t>Não vendido</t>
        </is>
      </c>
      <c r="D38" s="4" t="inlineStr">
        <is>
          <t>14</t>
        </is>
      </c>
      <c r="E38" s="5" t="inlineStr">
        <is>
          <t>4.250,00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=HYPERLINK("https://www.leilaoonline.net/lote/detalhe/120350", "141")</f>
      </c>
      <c r="B39" s="4" t="s">
        <f>=HYPERLINK("https://www.leilaoonline.net/lote/detalhe/120350", "VW/SAVEIRO AMBULANC 1.6; 2007/2008; BRANCA; ALCO./GASOL. - FUNCIONANDO")</f>
      </c>
      <c r="C39" s="4" t="inlineStr">
        <is>
          <t>Não vendido</t>
        </is>
      </c>
      <c r="D39" s="4" t="inlineStr">
        <is>
          <t>20</t>
        </is>
      </c>
      <c r="E39" s="5" t="inlineStr">
        <is>
          <t>15.000,00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=HYPERLINK("https://www.leilaoonline.net/lote/detalhe/120356", "142")</f>
      </c>
      <c r="B40" s="4" t="s">
        <f>=HYPERLINK("https://www.leilaoonline.net/lote/detalhe/120356", "I/VW AMAVAROK CD 4X4 S; 2012/2013; BRANCA; DIESEL")</f>
      </c>
      <c r="C40" s="4" t="inlineStr">
        <is>
          <t>Não vendido</t>
        </is>
      </c>
      <c r="D40" s="4" t="inlineStr">
        <is>
          <t>59</t>
        </is>
      </c>
      <c r="E40" s="5" t="inlineStr">
        <is>
          <t>34.000,00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=HYPERLINK("https://www.leilaoonline.net/lote/detalhe/120353", "148")</f>
      </c>
      <c r="B41" s="4" t="s">
        <f>=HYPERLINK("https://www.leilaoonline.net/lote/detalhe/120353", "VW/GOL; 1981/1981; PRETA; ALCOOL - FUNCIONANDO")</f>
      </c>
      <c r="C41" s="4" t="inlineStr">
        <is>
          <t>Não vendido</t>
        </is>
      </c>
      <c r="D41" s="4" t="inlineStr">
        <is>
          <t>2</t>
        </is>
      </c>
      <c r="E41" s="5" t="inlineStr">
        <is>
          <t>1.750,00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=HYPERLINK("https://www.leilaoonline.net/lote/detalhe/120352", "150")</f>
      </c>
      <c r="B42" s="4" t="s">
        <f>=HYPERLINK("https://www.leilaoonline.net/lote/detalhe/120352", "veja o vídeo!! VW/PARATI CL; 1989/1989; BEGE; ALCOOL - FUNCIONANDO")</f>
      </c>
      <c r="C42" s="4" t="inlineStr">
        <is>
          <t>Vendido</t>
        </is>
      </c>
      <c r="D42" s="4" t="inlineStr">
        <is>
          <t>43</t>
        </is>
      </c>
      <c r="E42" s="5" t="inlineStr">
        <is>
          <t>12.250,00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=HYPERLINK("https://www.leilaoonline.net/lote/detalhe/120351", "161")</f>
      </c>
      <c r="B43" s="4" t="s">
        <f>=HYPERLINK("https://www.leilaoonline.net/lote/detalhe/120351", "VW/SANTANA CL; 1988/1988; CINZA; ALCOOL - FUNCIONANDO")</f>
      </c>
      <c r="C43" s="4" t="inlineStr">
        <is>
          <t>Não vendido</t>
        </is>
      </c>
      <c r="D43" s="4" t="inlineStr">
        <is>
          <t>2</t>
        </is>
      </c>
      <c r="E43" s="5" t="inlineStr">
        <is>
          <t>1.300,00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=HYPERLINK("https://www.leilaoonline.net/lote/detalhe/120354", "235")</f>
      </c>
      <c r="B44" s="4" t="s">
        <f>=HYPERLINK("https://www.leilaoonline.net/lote/detalhe/120354", "VW/GOL CLI; 1995/1995; BRANCA; GASOLINA  - FUNCIONANDO")</f>
      </c>
      <c r="C44" s="4" t="inlineStr">
        <is>
          <t>Não vendido</t>
        </is>
      </c>
      <c r="D44" s="4" t="inlineStr">
        <is>
          <t>19</t>
        </is>
      </c>
      <c r="E44" s="5" t="inlineStr">
        <is>
          <t>8.000,00</t>
        </is>
      </c>
      <c r="F44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2026-09-30T00:53:10.00Z</dcterms:created>
  <dc:creator>Tellks Tecnologia</dc:creator>
  <cp:revision>0</cp:revision>
</cp:coreProperties>
</file>