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Máqs Pes. • Tratores Valmet, Ford, Agrale e CBT • Caminhões • Plantadeiras • Impl. Agríc.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=HYPERLINK("https://www.leilaoonline.net/lote/detalhe/123719", "006")</f>
      </c>
      <c r="B11" s="4" t="s">
        <f>=HYPERLINK("https://www.leilaoonline.net/lote/detalhe/123719", "TRATOR FORD 8830; ANO 2000; TRAÇADO; HIDRÁULICO TRASEIRO; TOMADA DE FORÇA")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77.000,00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=HYPERLINK("https://www.leilaoonline.net/lote/detalhe/124748", "008")</f>
      </c>
      <c r="B12" s="4" t="s">
        <f>=HYPERLINK("https://www.leilaoonline.net/lote/detalhe/124748", "veja o vídeo!! TRATOR AGRALE 4100; ANO 74; COM ROCADEIRA LAVRALE")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25.250,00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=HYPERLINK("https://www.leilaoonline.net/lote/detalhe/123726", "009")</f>
      </c>
      <c r="B13" s="4" t="s">
        <f>=HYPERLINK("https://www.leilaoonline.net/lote/detalhe/123726", "TRATOR VALMET 80 ID.; ANO 1970; MOTOR MWM 4CC - FUNCIONANDO")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22.000,00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=HYPERLINK("https://www.leilaoonline.net/lote/detalhe/123723", "010")</f>
      </c>
      <c r="B14" s="4" t="s">
        <f>=HYPERLINK("https://www.leilaoonline.net/lote/detalhe/123723", "FORD MAJOR DEXTRA; ANO INDEFINIDO; SEM PLAQUETA DE IDENTIFICAÇÃO")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=HYPERLINK("https://www.leilaoonline.net/lote/detalhe/123718", "011")</f>
      </c>
      <c r="B15" s="4" t="s">
        <f>=HYPERLINK("https://www.leilaoonline.net/lote/detalhe/123718", "TRATOR VALMET; MODELO 785; ANO 98")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54.000,00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=HYPERLINK("https://www.leilaoonline.net/lote/detalhe/123721", "012")</f>
      </c>
      <c r="B16" s="4" t="s">
        <f>=HYPERLINK("https://www.leilaoonline.net/lote/detalhe/123721", "TRATOR CBT 8440; COM DIREÇÃO HIDRÁULICA; ANO 1986")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29.000,00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=HYPERLINK("https://www.leilaoonline.net/lote/detalhe/123724", "013")</f>
      </c>
      <c r="B17" s="4" t="s">
        <f>=HYPERLINK("https://www.leilaoonline.net/lote/detalhe/123724", "TRATOR VALMET 62; ANO 1975 - FUNCIONANDO")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=HYPERLINK("https://www.leilaoonline.net/lote/detalhe/123730", "014")</f>
      </c>
      <c r="B18" s="4" t="s">
        <f>=HYPERLINK("https://www.leilaoonline.net/lote/detalhe/123730", "AGRALE 4.4; MODELO 5080.4; TURBO; ANO 2003 - FUNCIONANDO")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73.500,00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=HYPERLINK("https://www.leilaoonline.net/lote/detalhe/123722", "015")</f>
      </c>
      <c r="B19" s="4" t="s">
        <f>=HYPERLINK("https://www.leilaoonline.net/lote/detalhe/123722", "TRATOR VALMET 62 ID.; CAFEEIRO; ANO 76")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=HYPERLINK("https://www.leilaoonline.net/lote/detalhe/123725", "016")</f>
      </c>
      <c r="B20" s="4" t="s">
        <f>=HYPERLINK("https://www.leilaoonline.net/lote/detalhe/123725", "veja o vídeo!! TRATOR FENDT FARMER; ANO 1962; COR VERDE; DIESEL; MOTOR MWM 6113/57B")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=HYPERLINK("https://www.leilaoonline.net/lote/detalhe/123720", "017")</f>
      </c>
      <c r="B21" s="4" t="s">
        <f>=HYPERLINK("https://www.leilaoonline.net/lote/detalhe/123720", "TRATOR CBT 2600; ANO 1984; TRAÇADO; DIREÇÃO HIDRÁULICA; COM COMPRESSOR DE AR PARA ENCHER CILINDROS DE COMANDO; HIDRÁULICO COM PISTÃO")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=HYPERLINK("https://www.leilaoonline.net/lote/detalhe/123741", "018")</f>
      </c>
      <c r="B22" s="4" t="s">
        <f>=HYPERLINK("https://www.leilaoonline.net/lote/detalhe/123741", "RECOLHEDORA DE FEIJÃO; MARCA MIAC")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=HYPERLINK("https://www.leilaoonline.net/lote/detalhe/123739", "019")</f>
      </c>
      <c r="B23" s="4" t="s">
        <f>=HYPERLINK("https://www.leilaoonline.net/lote/detalhe/123739", "TRATOR VALMET; MODELO 65 ID.; ANO 78")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=HYPERLINK("https://www.leilaoonline.net/lote/detalhe/123740", "020")</f>
      </c>
      <c r="B24" s="4" t="s">
        <f>=HYPERLINK("https://www.leilaoonline.net/lote/detalhe/123740", "TRATOR FORD 8 BR; SEM ANO DE IDENTIFICAÇÃO OU PLAQUETA")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=HYPERLINK("https://www.leilaoonline.net/lote/detalhe/123736", "021")</f>
      </c>
      <c r="B25" s="4" t="s">
        <f>=HYPERLINK("https://www.leilaoonline.net/lote/detalhe/123736", "veja o vídeo!! PÁ CARREGADEIRA MICHIGAN 75 III; ANO 1978 - FUNCIONANDO")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75.650,00</t>
        </is>
      </c>
      <c r="F25" s="4" t="inlineStr">
        <is>
          <t>1150.00</t>
        </is>
      </c>
    </row>
    <row collapsed="false" customFormat="false" customHeight="false" hidden="false" ht="12.1" outlineLevel="0" r="26">
      <c r="A26" s="5" t="s">
        <f>=HYPERLINK("https://www.leilaoonline.net/lote/detalhe/123737", "022")</f>
      </c>
      <c r="B26" s="4" t="s">
        <f>=HYPERLINK("https://www.leilaoonline.net/lote/detalhe/123737", "veja o vídeo!! CASE 2688; ANO 2012; COM PLATAFORMA 3020; 30 PÉS E PLATAFORMA DE MILHA 15 LINHAS; ESPAÇAMENTO DE 0,500")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650.000,00</t>
        </is>
      </c>
      <c r="F26" s="4" t="inlineStr">
        <is>
          <t>15000.00</t>
        </is>
      </c>
    </row>
    <row collapsed="false" customFormat="false" customHeight="false" hidden="false" ht="12.1" outlineLevel="0" r="27">
      <c r="A27" s="5" t="s">
        <f>=HYPERLINK("https://www.leilaoonline.net/lote/detalhe/123743", "024")</f>
      </c>
      <c r="B27" s="4" t="s">
        <f>=HYPERLINK("https://www.leilaoonline.net/lote/detalhe/123743", "TRANSBORDO DE CANA PARA 8 TONELADAS; MARCA ENGEAGRO")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11.750,00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=HYPERLINK("https://www.leilaoonline.net/lote/detalhe/123734", "026")</f>
      </c>
      <c r="B28" s="4" t="s">
        <f>=HYPERLINK("https://www.leilaoonline.net/lote/detalhe/123734", "EMPILHADEIRA; MARCA LINDE; MODELO H40T-04; ANO 2005")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=HYPERLINK("https://www.leilaoonline.net/lote/detalhe/123738", "027")</f>
      </c>
      <c r="B29" s="4" t="s">
        <f>=HYPERLINK("https://www.leilaoonline.net/lote/detalhe/123738", "QUADRICICLO 4X2; MOTOR 250CC.; COM KIT PARA APLICAÇÃO DE HERBICIDA")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=HYPERLINK("https://www.leilaoonline.net/lote/detalhe/123742", "028")</f>
      </c>
      <c r="B30" s="4" t="s">
        <f>=HYPERLINK("https://www.leilaoonline.net/lote/detalhe/123742", "TRANSBORDO DE CANA PARA 8 TONELADAS; MARCA ENGEAGRO")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8.250,00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=HYPERLINK("https://www.leilaoonline.net/lote/detalhe/123733", "030")</f>
      </c>
      <c r="B31" s="4" t="s">
        <f>=HYPERLINK("https://www.leilaoonline.net/lote/detalhe/123733", "ESCAVADEIRA; MARCA JHON DEERE; MODELO CLD 200")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2.950,00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=HYPERLINK("https://www.leilaoonline.net/lote/detalhe/123732", "031")</f>
      </c>
      <c r="B32" s="4" t="s">
        <f>=HYPERLINK("https://www.leilaoonline.net/lote/detalhe/123732", "ESCAVADEIRA; MARCA JHON DEERE; MODELO CLC 200")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2.950,00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=HYPERLINK("https://www.leilaoonline.net/lote/detalhe/123735", "032")</f>
      </c>
      <c r="B33" s="4" t="s">
        <f>=HYPERLINK("https://www.leilaoonline.net/lote/detalhe/123735", "veja o vídeo!! PÁ CARREGADEIRA MICHIGAN 75 III; ANO 1980")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61.050,00</t>
        </is>
      </c>
      <c r="F33" s="4" t="inlineStr">
        <is>
          <t>1150.00</t>
        </is>
      </c>
    </row>
    <row collapsed="false" customFormat="false" customHeight="false" hidden="false" ht="12.1" outlineLevel="0" r="34">
      <c r="A34" s="5" t="s">
        <f>=HYPERLINK("https://www.leilaoonline.net/lote/detalhe/123748", "034")</f>
      </c>
      <c r="B34" s="4" t="s">
        <f>=HYPERLINK("https://www.leilaoonline.net/lote/detalhe/123748", "RETROESCAVADEIRA 4x4 NEW HOLLAND LB90 2010 - FUNCIONANDO")</f>
      </c>
      <c r="C34" s="4" t="inlineStr">
        <is>
          <t>Não vendido</t>
        </is>
      </c>
      <c r="D34" s="4" t="inlineStr">
        <is>
          <t>123</t>
        </is>
      </c>
      <c r="E34" s="5" t="inlineStr">
        <is>
          <t>122.500,00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=HYPERLINK("https://www.leilaoonline.net/lote/detalhe/123749", "035")</f>
      </c>
      <c r="B35" s="4" t="s">
        <f>=HYPERLINK("https://www.leilaoonline.net/lote/detalhe/123749", "NEW HOLLAND 2011; TC 5090")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400.000,00</t>
        </is>
      </c>
      <c r="F35" s="4" t="inlineStr">
        <is>
          <t>10000.00</t>
        </is>
      </c>
    </row>
    <row collapsed="false" customFormat="false" customHeight="false" hidden="false" ht="12.1" outlineLevel="0" r="36">
      <c r="A36" s="5" t="s">
        <f>=HYPERLINK("https://www.leilaoonline.net/lote/detalhe/124537", "036")</f>
      </c>
      <c r="B36" s="4" t="s">
        <f>=HYPERLINK("https://www.leilaoonline.net/lote/detalhe/124537", "FORD/F2000; 1980/1981; VERMELHA; DIESEL; MOTOR MWM 229 - FUNCIONANDO")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30.500,00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=HYPERLINK("https://www.leilaoonline.net/lote/detalhe/124524", "037")</f>
      </c>
      <c r="B37" s="4" t="s">
        <f>=HYPERLINK("https://www.leilaoonline.net/lote/detalhe/124524", "CAMINHÃO M. BENZ/L 2219; 1979/1979; BRANCA; DIESEL; MOTOR CUMMINS 6CC; TURBINADO; HIDRÁULICO")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36.000,00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=HYPERLINK("https://www.leilaoonline.net/lote/detalhe/124749", "038")</f>
      </c>
      <c r="B38" s="4" t="s">
        <f>=HYPERLINK("https://www.leilaoonline.net/lote/detalhe/124749", "CAMINHÃO VOLKS 8100; 1998/1998; BRANCA; DIESEL; TURBINADO; HIDRÁULICO - FUNCIONANDO")</f>
      </c>
      <c r="C38" s="4" t="inlineStr">
        <is>
          <t>Não vendido</t>
        </is>
      </c>
      <c r="D38" s="4" t="inlineStr">
        <is>
          <t>22</t>
        </is>
      </c>
      <c r="E38" s="5" t="inlineStr">
        <is>
          <t>71.000,00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=HYPERLINK("https://www.leilaoonline.net/lote/detalhe/124750", "039")</f>
      </c>
      <c r="B39" s="4" t="s">
        <f>=HYPERLINK("https://www.leilaoonline.net/lote/detalhe/124750", "CAMINHÃO MERCEDES BENZ/L 1113; 1970/1970; AZUL; DIESEL; TOCO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=HYPERLINK("https://www.leilaoonline.net/lote/detalhe/124525", "040")</f>
      </c>
      <c r="B40" s="4" t="s">
        <f>=HYPERLINK("https://www.leilaoonline.net/lote/detalhe/124525", "CAMINHÃO MERCEDES BENZ 1113; 1978; AZUL; DIESEL; TURBINADO; HIDRÁULICO")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24.500,00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=HYPERLINK("https://www.leilaoonline.net/lote/detalhe/124526", "041")</f>
      </c>
      <c r="B41" s="4" t="s">
        <f>=HYPERLINK("https://www.leilaoonline.net/lote/detalhe/124526", "veja o vídeo!! CAMINHÃO FORD/CARGO 1317 E; 2006/2006; PRATA; DIESEL; MOTOR CUMMINS; TURBINADO; HIDRÁULICO")</f>
      </c>
      <c r="C41" s="4" t="inlineStr">
        <is>
          <t>Não vendido</t>
        </is>
      </c>
      <c r="D41" s="4" t="inlineStr">
        <is>
          <t>56</t>
        </is>
      </c>
      <c r="E41" s="5" t="inlineStr">
        <is>
          <t>130.000,00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=HYPERLINK("https://www.leilaoonline.net/lote/detalhe/124527", "042")</f>
      </c>
      <c r="B42" s="4" t="s">
        <f>=HYPERLINK("https://www.leilaoonline.net/lote/detalhe/124527", "CAMINHÃO FORD/CARGO 1415; 1987/1987; BRANCA; DIESEL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=HYPERLINK("https://www.leilaoonline.net/lote/detalhe/124528", "043")</f>
      </c>
      <c r="B43" s="4" t="s">
        <f>=HYPERLINK("https://www.leilaoonline.net/lote/detalhe/124528", "CAMINHÃO VW/VW 11.130; 1981/1981; BRANCA; DIESEL; HIDRÁULICO; POLI GUINDASTE - FUNCIONANDO")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41.000,00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=HYPERLINK("https://www.leilaoonline.net/lote/detalhe/124530", "044")</f>
      </c>
      <c r="B44" s="4" t="s">
        <f>=HYPERLINK("https://www.leilaoonline.net/lote/detalhe/124530", "CAMINHÃO MERCEDES BENZ/L 1113; 1974/1974; LARANJA; DIESEL; TURBINADO; HIDRÁULICO; MOTOR 352A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=HYPERLINK("https://www.leilaoonline.net/lote/detalhe/124529", "045")</f>
      </c>
      <c r="B45" s="4" t="s">
        <f>=HYPERLINK("https://www.leilaoonline.net/lote/detalhe/124529", "CAMINHÃO MERCEDES BENZ 1113; 1969/1969; VERDE; DIESEL")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23.000,00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=HYPERLINK("https://www.leilaoonline.net/lote/detalhe/124751", "046")</f>
      </c>
      <c r="B46" s="4" t="s">
        <f>=HYPERLINK("https://www.leilaoonline.net/lote/detalhe/124751", "CAMINHÃO MERCEDES BENZ/L 2013; 1981/1981; AMARELA; DIESEL; TURBINADO; HIDRÁULICO - FUNCIONANDO")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36.000,00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=HYPERLINK("https://www.leilaoonline.net/lote/detalhe/124531", "047")</f>
      </c>
      <c r="B47" s="4" t="s">
        <f>=HYPERLINK("https://www.leilaoonline.net/lote/detalhe/124531", "GM/CHEVROLET A10; 1982/1982; BEGE; ALCOOL - FUNCIONANDO")</f>
      </c>
      <c r="C47" s="4" t="inlineStr">
        <is>
          <t>Não vendido</t>
        </is>
      </c>
      <c r="D47" s="4" t="inlineStr">
        <is>
          <t>10</t>
        </is>
      </c>
      <c r="E47" s="5" t="inlineStr">
        <is>
          <t>16.000,00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=HYPERLINK("https://www.leilaoonline.net/lote/detalhe/124532", "048")</f>
      </c>
      <c r="B48" s="4" t="s">
        <f>=HYPERLINK("https://www.leilaoonline.net/lote/detalhe/124532", "CAMINHÃO FORD/F4000; 1988/1988; PRATA; DIESEL; MOTOR MWM 229; HIDRÁULICA")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36.500,00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=HYPERLINK("https://www.leilaoonline.net/lote/detalhe/124533", "050")</f>
      </c>
      <c r="B49" s="4" t="s">
        <f>=HYPERLINK("https://www.leilaoonline.net/lote/detalhe/124533", "I/GM SILVERADO T; 1998/1998; VERMELHA; DIESEL; TURBINADA; HIDRÁULICO; 6 CILINDROS")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29.750,00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=HYPERLINK("https://www.leilaoonline.net/lote/detalhe/124534", "051")</f>
      </c>
      <c r="B50" s="4" t="s">
        <f>=HYPERLINK("https://www.leilaoonline.net/lote/detalhe/124534", "CAMINHÃO GM/CHEVROLET D 70; 1972/1972; AMARELA; DIESEL; BASCULANTE; MOTOR MERCEDES-BENZ 1113 - FUNCIONANDO")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=HYPERLINK("https://www.leilaoonline.net/lote/detalhe/124536", "053")</f>
      </c>
      <c r="B51" s="4" t="s">
        <f>=HYPERLINK("https://www.leilaoonline.net/lote/detalhe/124536", "veja o vídeo!! CAMINHÃO MERCEDES BENZ/L 1113; 1980/1981; AZUL; DIESEL; COM MUNCK MARCA MONTACANA LT 15; TURBINADO")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76.250,00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=HYPERLINK("https://www.leilaoonline.net/lote/detalhe/124535", "054")</f>
      </c>
      <c r="B52" s="4" t="s">
        <f>=HYPERLINK("https://www.leilaoonline.net/lote/detalhe/124535", "CAMINHÃO MERCEDES BENZ 608; 1975/1975; LARANJA; DIESEL; CARROCERIA FECHADA/BAÚ")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=HYPERLINK("https://www.leilaoonline.net/lote/detalhe/123754", "057")</f>
      </c>
      <c r="B53" s="4" t="s">
        <f>=HYPERLINK("https://www.leilaoonline.net/lote/detalhe/123754", "BAÚ REFRIGERADO; 8M DE COMPRIMENTO; COM GANCHEIRAS PARA FRIGORÍFICO; COM MANGUEIRAS E COMPRESSOR COM SUPORTE PARA MOTOR MERCEDES")</f>
      </c>
      <c r="C53" s="4" t="inlineStr">
        <is>
          <t>Não vendido</t>
        </is>
      </c>
      <c r="D53" s="4" t="inlineStr">
        <is>
          <t>31</t>
        </is>
      </c>
      <c r="E53" s="5" t="inlineStr">
        <is>
          <t>8.350,00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=HYPERLINK("https://www.leilaoonline.net/lote/detalhe/123757", "058")</f>
      </c>
      <c r="B54" s="4" t="s">
        <f>=HYPERLINK("https://www.leilaoonline.net/lote/detalhe/123757", "BAÚ ALUMÍNIO; 7,50 X 2,60; LARGURA 2,50 ALTURA")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7.750,00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=HYPERLINK("https://www.leilaoonline.net/lote/detalhe/123755", "059")</f>
      </c>
      <c r="B55" s="4" t="s">
        <f>=HYPERLINK("https://www.leilaoonline.net/lote/detalhe/123755", "BAÚ MERCEDES 608; 4.5 X 2.1 X 2.2 METROS")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2.050,00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=HYPERLINK("https://www.leilaoonline.net/lote/detalhe/123753", "060")</f>
      </c>
      <c r="B56" s="4" t="s">
        <f>=HYPERLINK("https://www.leilaoonline.net/lote/detalhe/123753", "CARROCERIA TOCO (5,70M DE COMPRIMENTO)")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=HYPERLINK("https://www.leilaoonline.net/lote/detalhe/123756", "061")</f>
      </c>
      <c r="B57" s="4" t="s">
        <f>=HYPERLINK("https://www.leilaoonline.net/lote/detalhe/123756", "CARRETA 4 RODAS")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4.750,00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=HYPERLINK("https://www.leilaoonline.net/lote/detalhe/123752", "062")</f>
      </c>
      <c r="B58" s="4" t="s">
        <f>=HYPERLINK("https://www.leilaoonline.net/lote/detalhe/123752", "CARRETA PARA TRANSPORTE DE PESSOAS")</f>
      </c>
      <c r="C58" s="4" t="inlineStr">
        <is>
          <t>Não vendido</t>
        </is>
      </c>
      <c r="D58" s="4" t="inlineStr">
        <is>
          <t>17</t>
        </is>
      </c>
      <c r="E58" s="5" t="inlineStr">
        <is>
          <t>3.200,00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=HYPERLINK("https://www.leilaoonline.net/lote/detalhe/123758", "063")</f>
      </c>
      <c r="B59" s="4" t="s">
        <f>=HYPERLINK("https://www.leilaoonline.net/lote/detalhe/123758", "CARRETA/TANQUE DE ÁGUA")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=HYPERLINK("https://www.leilaoonline.net/lote/detalhe/123759", "064")</f>
      </c>
      <c r="B60" s="4" t="s">
        <f>=HYPERLINK("https://www.leilaoonline.net/lote/detalhe/123759", "CARRETA 2 RODAS PARA TRATOR")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650,00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=HYPERLINK("https://www.leilaoonline.net/lote/detalhe/123838", "065")</f>
      </c>
      <c r="B61" s="4" t="s">
        <f>=HYPERLINK("https://www.leilaoonline.net/lote/detalhe/123838", "LOTE ÚNICO COM 2 ITENS (DESCRIÇÃO DOS ITENS NAS ESPECIFICAÇÕES)")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=HYPERLINK("https://www.leilaoonline.net/lote/detalhe/124745", "066")</f>
      </c>
      <c r="B62" s="4" t="s">
        <f>=HYPERLINK("https://www.leilaoonline.net/lote/detalhe/124745", "LOTE COM 17 UNIDADES DE FERRAMENTAS; MARCA BELZER (NOVAS)")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=HYPERLINK("https://www.leilaoonline.net/lote/detalhe/123764", "067")</f>
      </c>
      <c r="B63" s="4" t="s">
        <f>=HYPERLINK("https://www.leilaoonline.net/lote/detalhe/123764", "BRITADOR DE MANDÍBULA 50/30")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6.250,00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=HYPERLINK("https://www.leilaoonline.net/lote/detalhe/123768", "075")</f>
      </c>
      <c r="B64" s="4" t="s">
        <f>=HYPERLINK("https://www.leilaoonline.net/lote/detalhe/123768", "MOTOR DE IRRIGAÇÃO; MWM 229; TURBINADO; COM BOMBA KSB 100/3; BLOCO 225; MONTADO COM KITS 229")</f>
      </c>
      <c r="C64" s="4" t="inlineStr">
        <is>
          <t>Não vendido</t>
        </is>
      </c>
      <c r="D64" s="4" t="inlineStr">
        <is>
          <t>38</t>
        </is>
      </c>
      <c r="E64" s="5" t="inlineStr">
        <is>
          <t>19.500,00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=HYPERLINK("https://www.leilaoonline.net/lote/detalhe/123782", "079")</f>
      </c>
      <c r="B65" s="4" t="s">
        <f>=HYPERLINK("https://www.leilaoonline.net/lote/detalhe/123782", "veja o vídeo!! GERADOR COMPAC 1200-B À GASOLINA - FUNCIONANDO")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=HYPERLINK("https://www.leilaoonline.net/lote/detalhe/123783", "080")</f>
      </c>
      <c r="B66" s="4" t="s">
        <f>=HYPERLINK("https://www.leilaoonline.net/lote/detalhe/123783", "veja o vídeo!! GERADOR PRAMAC S 5000 À GASOLINA - FUNCIONANDO")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1.250,00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=HYPERLINK("https://www.leilaoonline.net/lote/detalhe/123778", "081")</f>
      </c>
      <c r="B67" s="4" t="s">
        <f>=HYPERLINK("https://www.leilaoonline.net/lote/detalhe/123778", "PLAINA LIMADORA")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2.350,00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=HYPERLINK("https://www.leilaoonline.net/lote/detalhe/123781", "083")</f>
      </c>
      <c r="B68" s="4" t="s">
        <f>=HYPERLINK("https://www.leilaoonline.net/lote/detalhe/123781", "DIFERENCIAL COMPLETO; 8 PARAFUSOS; COM PNEUS")</f>
      </c>
      <c r="C68" s="4" t="inlineStr">
        <is>
          <t>Não vendido</t>
        </is>
      </c>
      <c r="D68" s="4" t="inlineStr">
        <is>
          <t>15</t>
        </is>
      </c>
      <c r="E68" s="5" t="inlineStr">
        <is>
          <t>4.500,00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=HYPERLINK("https://www.leilaoonline.net/lote/detalhe/123779", "084")</f>
      </c>
      <c r="B69" s="4" t="s">
        <f>=HYPERLINK("https://www.leilaoonline.net/lote/detalhe/123779", "SERRA DE FITA HORIZONTAL")</f>
      </c>
      <c r="C69" s="4" t="inlineStr">
        <is>
          <t>Vendido</t>
        </is>
      </c>
      <c r="D69" s="4" t="inlineStr">
        <is>
          <t>14</t>
        </is>
      </c>
      <c r="E69" s="5" t="inlineStr">
        <is>
          <t>3.550,00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=HYPERLINK("https://www.leilaoonline.net/lote/detalhe/123777", "085")</f>
      </c>
      <c r="B70" s="4" t="s">
        <f>=HYPERLINK("https://www.leilaoonline.net/lote/detalhe/123777", "FURADEIRA DE BANCADA")</f>
      </c>
      <c r="C70" s="4" t="inlineStr">
        <is>
          <t>Não vendido</t>
        </is>
      </c>
      <c r="D70" s="4" t="inlineStr">
        <is>
          <t>9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=HYPERLINK("https://www.leilaoonline.net/lote/detalhe/123784", "086")</f>
      </c>
      <c r="B71" s="4" t="s">
        <f>=HYPERLINK("https://www.leilaoonline.net/lote/detalhe/123784", "CAMBIO EATON; 5 MARCHAS")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=HYPERLINK("https://www.leilaoonline.net/lote/detalhe/123785", "087")</f>
      </c>
      <c r="B72" s="4" t="s">
        <f>=HYPERLINK("https://www.leilaoonline.net/lote/detalhe/123785", "CABINE COM BANCOS (CAMINHÃO VOLKS 12 140)")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=HYPERLINK("https://www.leilaoonline.net/lote/detalhe/123773", "090")</f>
      </c>
      <c r="B73" s="4" t="s">
        <f>=HYPERLINK("https://www.leilaoonline.net/lote/detalhe/123773", "JETBOOD 5 LUGARES, ANO 2013 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20.000,00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=HYPERLINK("https://www.leilaoonline.net/lote/detalhe/123780", "091")</f>
      </c>
      <c r="B74" s="4" t="s">
        <f>=HYPERLINK("https://www.leilaoonline.net/lote/detalhe/123780", "SERRA DE FITA VERTICAL INDUSTRIAL")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=HYPERLINK("https://www.leilaoonline.net/lote/detalhe/123786", "092")</f>
      </c>
      <c r="B75" s="4" t="s">
        <f>=HYPERLINK("https://www.leilaoonline.net/lote/detalhe/123786", "CAÇAMBA IDEROL; 8 METROS CÚBICOS; PBT 20600KG; COM BOMBA E TOMADA DE FORÇA PARA MERCEDES")</f>
      </c>
      <c r="C75" s="4" t="inlineStr">
        <is>
          <t>Não vendido</t>
        </is>
      </c>
      <c r="D75" s="4" t="inlineStr">
        <is>
          <t>30</t>
        </is>
      </c>
      <c r="E75" s="5" t="inlineStr">
        <is>
          <t>15.250,00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=HYPERLINK("https://www.leilaoonline.net/lote/detalhe/124766", "093")</f>
      </c>
      <c r="B76" s="4" t="s">
        <f>=HYPERLINK("https://www.leilaoonline.net/lote/detalhe/124766", "LOTE COM 9 UNIDADES DE MICRO TRATOR; À GASOLINA; COM VASSOURA ROTATIVA DE 1 METRO")</f>
      </c>
      <c r="C76" s="4" t="inlineStr">
        <is>
          <t>Não vendido</t>
        </is>
      </c>
      <c r="D76" s="4" t="inlineStr">
        <is>
          <t>8</t>
        </is>
      </c>
      <c r="E76" s="5" t="inlineStr">
        <is>
          <t>6.000,00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=HYPERLINK("https://www.leilaoonline.net/lote/detalhe/124767", "094")</f>
      </c>
      <c r="B77" s="4" t="s">
        <f>=HYPERLINK("https://www.leilaoonline.net/lote/detalhe/124767", "LOTE COM 7 UNIDADES DE ASPIRADORES DE FOLHAS; MOTOR À GASOLINA")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2.750,00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=HYPERLINK("https://www.leilaoonline.net/lote/detalhe/123776", "098")</f>
      </c>
      <c r="B78" s="4" t="s">
        <f>=HYPERLINK("https://www.leilaoonline.net/lote/detalhe/123776", "PLANTADEIRA TATU; A VÁCUO; 9 LINHAS")</f>
      </c>
      <c r="C78" s="4" t="inlineStr">
        <is>
          <t>Não vendido</t>
        </is>
      </c>
      <c r="D78" s="4" t="inlineStr">
        <is>
          <t>8</t>
        </is>
      </c>
      <c r="E78" s="5" t="inlineStr">
        <is>
          <t>9.000,00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=HYPERLINK("https://www.leilaoonline.net/lote/detalhe/123775", "099")</f>
      </c>
      <c r="B79" s="4" t="s">
        <f>=HYPERLINK("https://www.leilaoonline.net/lote/detalhe/123775", "PLANTADEIRA 2 LINHAS")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=HYPERLINK("https://www.leilaoonline.net/lote/detalhe/123774", "100")</f>
      </c>
      <c r="B80" s="4" t="s">
        <f>=HYPERLINK("https://www.leilaoonline.net/lote/detalhe/123774", "PLANTADEIRA 3 LINHAS")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=HYPERLINK("https://www.leilaoonline.net/lote/detalhe/124746", "101")</f>
      </c>
      <c r="B81" s="4" t="s">
        <f>=HYPERLINK("https://www.leilaoonline.net/lote/detalhe/124746", "GRADE NIVELADORA; 28 DISCOS")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1.300,00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=HYPERLINK("https://www.leilaoonline.net/lote/detalhe/123789", "102")</f>
      </c>
      <c r="B82" s="4" t="s">
        <f>=HYPERLINK("https://www.leilaoonline.net/lote/detalhe/123789", "GRADE NIVELADORA 44 DISCOS; MANCAL A ÓLEO; MARCA PICCIN")</f>
      </c>
      <c r="C82" s="4" t="inlineStr">
        <is>
          <t>Não vendido</t>
        </is>
      </c>
      <c r="D82" s="4" t="inlineStr">
        <is>
          <t>14</t>
        </is>
      </c>
      <c r="E82" s="5" t="inlineStr">
        <is>
          <t>11.000,00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=HYPERLINK("https://www.leilaoonline.net/lote/detalhe/123792", "103")</f>
      </c>
      <c r="B83" s="4" t="s">
        <f>=HYPERLINK("https://www.leilaoonline.net/lote/detalhe/123792", "DIFERENCIAL ROCKWELL; 10 FUROS; REDUZIDO")</f>
      </c>
      <c r="C83" s="4" t="inlineStr">
        <is>
          <t>Não vendido</t>
        </is>
      </c>
      <c r="D83" s="4" t="inlineStr">
        <is>
          <t>30</t>
        </is>
      </c>
      <c r="E83" s="5" t="inlineStr">
        <is>
          <t>9.250,00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=HYPERLINK("https://www.leilaoonline.net/lote/detalhe/123790", "104")</f>
      </c>
      <c r="B84" s="4" t="s">
        <f>=HYPERLINK("https://www.leilaoonline.net/lote/detalhe/123790", "2 TRINCHAS DE 2 METROS")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=HYPERLINK("https://www.leilaoonline.net/lote/detalhe/124747", "105")</f>
      </c>
      <c r="B85" s="4" t="s">
        <f>=HYPERLINK("https://www.leilaoonline.net/lote/detalhe/124747", "GRADE NIVELADORA; 32 DISCOS (ACOMPANHA O MASTRO PARA PUXAR)")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2.200,00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=HYPERLINK("https://www.leilaoonline.net/lote/detalhe/123787", "106")</f>
      </c>
      <c r="B86" s="4" t="s">
        <f>=HYPERLINK("https://www.leilaoonline.net/lote/detalhe/123787", "PULVERIZADOR HATSUTA DE 400 LITROS")</f>
      </c>
      <c r="C86" s="4" t="inlineStr">
        <is>
          <t>Não vendido</t>
        </is>
      </c>
      <c r="D86" s="4" t="inlineStr">
        <is>
          <t>10</t>
        </is>
      </c>
      <c r="E86" s="5" t="inlineStr">
        <is>
          <t>2.650,00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=HYPERLINK("https://www.leilaoonline.net/lote/detalhe/123788", "107")</f>
      </c>
      <c r="B87" s="4" t="s">
        <f>=HYPERLINK("https://www.leilaoonline.net/lote/detalhe/123788", "CONCHA DE HIDRAULICO PARA TRATOR")</f>
      </c>
      <c r="C87" s="4" t="inlineStr">
        <is>
          <t>Não vendido</t>
        </is>
      </c>
      <c r="D87" s="4" t="inlineStr">
        <is>
          <t>12</t>
        </is>
      </c>
      <c r="E87" s="5" t="inlineStr">
        <is>
          <t>2.650,00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=HYPERLINK("https://www.leilaoonline.net/lote/detalhe/123793", "108")</f>
      </c>
      <c r="B88" s="4" t="s">
        <f>=HYPERLINK("https://www.leilaoonline.net/lote/detalhe/123793", "TANQUE DE 2.000L; NA CARRETA; SEM RODAS")</f>
      </c>
      <c r="C88" s="4" t="inlineStr">
        <is>
          <t>Não vendido</t>
        </is>
      </c>
      <c r="D88" s="4" t="inlineStr">
        <is>
          <t>3</t>
        </is>
      </c>
      <c r="E88" s="5" t="inlineStr">
        <is>
          <t>800,00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=HYPERLINK("https://www.leilaoonline.net/lote/detalhe/123794", "109")</f>
      </c>
      <c r="B89" s="4" t="s">
        <f>=HYPERLINK("https://www.leilaoonline.net/lote/detalhe/123794", "GRADE ARADORA; 14 DISCOS")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4.500,00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=HYPERLINK("https://www.leilaoonline.net/lote/detalhe/123795", "110")</f>
      </c>
      <c r="B90" s="4" t="s">
        <f>=HYPERLINK("https://www.leilaoonline.net/lote/detalhe/123795", "LOTE COM 3 IMPLEMENTOS AGRÍCOLAS")</f>
      </c>
      <c r="C90" s="4" t="inlineStr">
        <is>
          <t>Não vendido</t>
        </is>
      </c>
      <c r="D90" s="4" t="inlineStr">
        <is>
          <t>25</t>
        </is>
      </c>
      <c r="E90" s="5" t="inlineStr">
        <is>
          <t>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=HYPERLINK("https://www.leilaoonline.net/lote/detalhe/123796", "111")</f>
      </c>
      <c r="B91" s="4" t="s">
        <f>=HYPERLINK("https://www.leilaoonline.net/lote/detalhe/123796", "CONTAINER MARÍTIMO DE 6 METROS")</f>
      </c>
      <c r="C91" s="4" t="inlineStr">
        <is>
          <t>Não vendido</t>
        </is>
      </c>
      <c r="D91" s="4" t="inlineStr">
        <is>
          <t>22</t>
        </is>
      </c>
      <c r="E91" s="5" t="inlineStr">
        <is>
          <t>8.250,00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=HYPERLINK("https://www.leilaoonline.net/lote/detalhe/123797", "112")</f>
      </c>
      <c r="B92" s="4" t="s">
        <f>=HYPERLINK("https://www.leilaoonline.net/lote/detalhe/123797", "VASSOURA MECÂNICA PARA TRATOR DE 2,3 METROS")</f>
      </c>
      <c r="C92" s="4" t="inlineStr">
        <is>
          <t>Não vendido</t>
        </is>
      </c>
      <c r="D92" s="4" t="inlineStr">
        <is>
          <t>5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=HYPERLINK("https://www.leilaoonline.net/lote/detalhe/123798", "113")</f>
      </c>
      <c r="B93" s="4" t="s">
        <f>=HYPERLINK("https://www.leilaoonline.net/lote/detalhe/123798", "ROLO COMPACTADOR DUPLO DE ARRASTO; PÉ DE CARNEIRO")</f>
      </c>
      <c r="C93" s="4" t="inlineStr">
        <is>
          <t>Não vendido</t>
        </is>
      </c>
      <c r="D93" s="4" t="inlineStr">
        <is>
          <t>13</t>
        </is>
      </c>
      <c r="E93" s="5" t="inlineStr">
        <is>
          <t>5.250,00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=HYPERLINK("https://www.leilaoonline.net/lote/detalhe/123799", "114")</f>
      </c>
      <c r="B94" s="4" t="s">
        <f>=HYPERLINK("https://www.leilaoonline.net/lote/detalhe/123799", "ROLO COMPACTADOR VIBRADOR; DE ARRASTO")</f>
      </c>
      <c r="C94" s="4" t="inlineStr">
        <is>
          <t>Não vendido</t>
        </is>
      </c>
      <c r="D94" s="4" t="inlineStr">
        <is>
          <t>14</t>
        </is>
      </c>
      <c r="E94" s="5" t="inlineStr">
        <is>
          <t>4.750,00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=HYPERLINK("https://www.leilaoonline.net/lote/detalhe/123800", "115")</f>
      </c>
      <c r="B95" s="4" t="s">
        <f>=HYPERLINK("https://www.leilaoonline.net/lote/detalhe/123800", "ROÇADEIRA DE ARRASTO; AVARÉ")</f>
      </c>
      <c r="C95" s="4" t="inlineStr">
        <is>
          <t>Não vendido</t>
        </is>
      </c>
      <c r="D95" s="4" t="inlineStr">
        <is>
          <t>15</t>
        </is>
      </c>
      <c r="E95" s="5" t="inlineStr">
        <is>
          <t>5.750,00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=HYPERLINK("https://www.leilaoonline.net/lote/detalhe/123801", "116")</f>
      </c>
      <c r="B96" s="4" t="s">
        <f>=HYPERLINK("https://www.leilaoonline.net/lote/detalhe/123801", "ROÇADEIRA DE ARRASTO; AVARÉ")</f>
      </c>
      <c r="C96" s="4" t="inlineStr">
        <is>
          <t>Não vendido</t>
        </is>
      </c>
      <c r="D96" s="4" t="inlineStr">
        <is>
          <t>14</t>
        </is>
      </c>
      <c r="E96" s="5" t="inlineStr">
        <is>
          <t>5.500,00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=HYPERLINK("https://www.leilaoonline.net/lote/detalhe/123803", "117")</f>
      </c>
      <c r="B97" s="4" t="s">
        <f>=HYPERLINK("https://www.leilaoonline.net/lote/detalhe/123803", "ROÇADEIRA KAMAQ DE 3.1 METROS; TRANSMISSÃO DE CARDAN")</f>
      </c>
      <c r="C97" s="4" t="inlineStr">
        <is>
          <t>Não vendido</t>
        </is>
      </c>
      <c r="D97" s="4" t="inlineStr">
        <is>
          <t>21</t>
        </is>
      </c>
      <c r="E97" s="5" t="inlineStr">
        <is>
          <t>8.250,00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=HYPERLINK("https://www.leilaoonline.net/lote/detalhe/123804", "118")</f>
      </c>
      <c r="B98" s="4" t="s">
        <f>=HYPERLINK("https://www.leilaoonline.net/lote/detalhe/123804", "CONCHA PARA CARREGADEIRA; DE 1.8 METROS DE LARGURA")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1.600,00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=HYPERLINK("https://www.leilaoonline.net/lote/detalhe/123806", "120")</f>
      </c>
      <c r="B99" s="4" t="s">
        <f>=HYPERLINK("https://www.leilaoonline.net/lote/detalhe/123806", "RACK FURAKAWA RACK ABERTO ENTERPRISE 45U")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=HYPERLINK("https://www.leilaoonline.net/lote/detalhe/123805", "121")</f>
      </c>
      <c r="B100" s="4" t="s">
        <f>=HYPERLINK("https://www.leilaoonline.net/lote/detalhe/123805", "AR CONDICIONADO DE JANELA 18.000 BTUS; MARCA SPRINGER; QUENTE E FRIO")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=HYPERLINK("https://www.leilaoonline.net/lote/detalhe/123802", "1057")</f>
      </c>
      <c r="B101" s="4" t="s">
        <f>=HYPERLINK("https://www.leilaoonline.net/lote/detalhe/123802", "LOTE 08 - CARRETA REBOQUE 4 PNEUS COM 2 BANHEIROS QUÍMICOS MÓVEIS MASCULINO E FEMININO; C/ ÁRMARIO DE FERRO E CAIXA D'ÁGUA INÓX")</f>
      </c>
      <c r="C101" s="4" t="inlineStr">
        <is>
          <t>Não vendido</t>
        </is>
      </c>
      <c r="D101" s="4" t="inlineStr">
        <is>
          <t>6</t>
        </is>
      </c>
      <c r="E101" s="5" t="inlineStr">
        <is>
          <t>2.250,00</t>
        </is>
      </c>
      <c r="F10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2026-05-15T17:43:26.00Z</dcterms:created>
  <dc:creator>Tellks Tecnologia</dc:creator>
  <cp:revision>0</cp:revision>
</cp:coreProperties>
</file>