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DIVERSOS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22/06/2017 10:24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=HYPERLINK("https://www.leilaoonline.net/lote/detalhe/8969", "001")</f>
      </c>
      <c r="B11" s="4" t="s">
        <f>=HYPERLINK("https://www.leilaoonline.net/lote/detalhe/8969", " Torno Mecânico Promecca IM-500,  codigo pateo 181.  , local de visitação e retirada São Paulo - SP  ")</f>
      </c>
      <c r="C11" s="4" t="inlineStr">
        <is>
          <t>Venda condicional</t>
        </is>
      </c>
      <c r="D11" s="4" t="inlineStr">
        <is>
          <t>4</t>
        </is>
      </c>
      <c r="E11" s="5" t="inlineStr">
        <is>
          <t>7.600,00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=HYPERLINK("https://www.leilaoonline.net/lote/detalhe/8970", "002")</f>
      </c>
      <c r="B12" s="4" t="s">
        <f>=HYPERLINK("https://www.leilaoonline.net/lote/detalhe/8970", " Torno Automático para peças,  codigo pateo 229  , local de visitação e retirada São Paulo - SP  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=HYPERLINK("https://www.leilaoonline.net/lote/detalhe/8971", "003")</f>
      </c>
      <c r="B13" s="4" t="s">
        <f>=HYPERLINK("https://www.leilaoonline.net/lote/detalhe/8971", " Torno Mecânico Romi ID 20 A 2m Barramento,  codigo pateo 267  , local de visitação e retirada São Paulo - SP  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7.600,00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=HYPERLINK("https://www.leilaoonline.net/lote/detalhe/8975", "004")</f>
      </c>
      <c r="B14" s="4" t="s">
        <f>=HYPERLINK("https://www.leilaoonline.net/lote/detalhe/8975", " Torno Automático Traub Bechler BR 20 para peças,  codigo pateo 268  , local de visitação e retirada São Paulo - SP  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1.450,00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=HYPERLINK("https://www.leilaoonline.net/lote/detalhe/8972", "005")</f>
      </c>
      <c r="B15" s="4" t="s">
        <f>=HYPERLINK("https://www.leilaoonline.net/lote/detalhe/8972", " Torno Automático Traub Bechler BR 20,  codigo pateo 269  , local de visitação e retirada São Paulo - SP  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3.400,00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=HYPERLINK("https://www.leilaoonline.net/lote/detalhe/8973", "007")</f>
      </c>
      <c r="B16" s="4" t="s">
        <f>=HYPERLINK("https://www.leilaoonline.net/lote/detalhe/8973", " Torno Automático Traub Bechler AR 10,  codigo pateo 275  , local de visitação e retirada São Paulo - SP  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2.100,00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=HYPERLINK("https://www.leilaoonline.net/lote/detalhe/8976", "008")</f>
      </c>
      <c r="B17" s="4" t="s">
        <f>=HYPERLINK("https://www.leilaoonline.net/lote/detalhe/8976", " Torno Automático Traub Bechler AR 32,  codigo pateo 278  , local de visitação e retirada São Paulo - SP  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4.100,00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=HYPERLINK("https://www.leilaoonline.net/lote/detalhe/8974", "009")</f>
      </c>
      <c r="B18" s="4" t="s">
        <f>=HYPERLINK("https://www.leilaoonline.net/lote/detalhe/8974", " Torno Automático Traub Bechler AR 10 para peças,  codigo pateo 279  , local de visitação e retirada São Paulo - SP  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2.100,00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=HYPERLINK("https://www.leilaoonline.net/lote/detalhe/8978", "010")</f>
      </c>
      <c r="B19" s="4" t="s">
        <f>=HYPERLINK("https://www.leilaoonline.net/lote/detalhe/8978", " Torno Automático Traub Bechler AR 10,  codigo pateo 281  , local de visitação e retirada São Paulo - SP  ")</f>
      </c>
      <c r="C19" s="4" t="inlineStr">
        <is>
          <t>Venda condicional</t>
        </is>
      </c>
      <c r="D19" s="4" t="inlineStr">
        <is>
          <t>1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=HYPERLINK("https://www.leilaoonline.net/lote/detalhe/8979", "012")</f>
      </c>
      <c r="B20" s="4" t="s">
        <f>=HYPERLINK("https://www.leilaoonline.net/lote/detalhe/8979", " Torno Automático Traub Bechler AR 10,  codigo pateo 285  , local de visitação e retirada São Paulo - SP  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2.100,00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=HYPERLINK("https://www.leilaoonline.net/lote/detalhe/8977", "013")</f>
      </c>
      <c r="B21" s="4" t="s">
        <f>=HYPERLINK("https://www.leilaoonline.net/lote/detalhe/8977", " Torno Automático Traub Bechler AR 10,  codigo pateo 286  , local de visitação e retirada São Paulo - SP  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2.100,00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=HYPERLINK("https://www.leilaoonline.net/lote/detalhe/8980", "014")</f>
      </c>
      <c r="B22" s="4" t="s">
        <f>=HYPERLINK("https://www.leilaoonline.net/lote/detalhe/8980", " Torno Mecânico Nardini 300 1,5m barramento,  codigo pateo 445  , local de visitação e retirada São Paulo - SP  ")</f>
      </c>
      <c r="C22" s="4" t="inlineStr">
        <is>
          <t>Venda condicional</t>
        </is>
      </c>
      <c r="D22" s="4" t="inlineStr">
        <is>
          <t>3</t>
        </is>
      </c>
      <c r="E22" s="5" t="inlineStr">
        <is>
          <t>6.000,00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=HYPERLINK("https://www.leilaoonline.net/lote/detalhe/8981", "015")</f>
      </c>
      <c r="B23" s="4" t="s">
        <f>=HYPERLINK("https://www.leilaoonline.net/lote/detalhe/8981", " Torno Mercânico 2m barramento Universal Nardini Romi Imor,  codigo pateo 634  , local de visitação e retirada São Paulo - SP  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12.000,00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=HYPERLINK("https://www.leilaoonline.net/lote/detalhe/8982", "016")</f>
      </c>
      <c r="B24" s="4" t="s">
        <f>=HYPERLINK("https://www.leilaoonline.net/lote/detalhe/8982", " Torno Mecânico Nardini TT 125S Mascote,  codigo pateo 708  , local de visitação e retirada São Paulo - SP  ")</f>
      </c>
      <c r="C24" s="4" t="inlineStr">
        <is>
          <t>Venda condicional</t>
        </is>
      </c>
      <c r="D24" s="4" t="inlineStr">
        <is>
          <t>19</t>
        </is>
      </c>
      <c r="E24" s="5" t="inlineStr">
        <is>
          <t>7.500,00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=HYPERLINK("https://www.leilaoonline.net/lote/detalhe/8983", "017")</f>
      </c>
      <c r="B25" s="4" t="s">
        <f>=HYPERLINK("https://www.leilaoonline.net/lote/detalhe/8983", " Torno Mecânico Romi S20 2m barramento,  codigo pateo 745  , local de visitação e retirada São Paulo - SP  ")</f>
      </c>
      <c r="C25" s="4" t="inlineStr">
        <is>
          <t>Venda condicional</t>
        </is>
      </c>
      <c r="D25" s="4" t="inlineStr">
        <is>
          <t>2</t>
        </is>
      </c>
      <c r="E25" s="5" t="inlineStr">
        <is>
          <t>8.000,00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=HYPERLINK("https://www.leilaoonline.net/lote/detalhe/8985", "018")</f>
      </c>
      <c r="B26" s="4" t="s">
        <f>=HYPERLINK("https://www.leilaoonline.net/lote/detalhe/8985", " Torno Mecânico Nardini DT 650,  codigo pateo 847  , local de visitação e retirada São Paulo - SP  ")</f>
      </c>
      <c r="C26" s="4" t="inlineStr">
        <is>
          <t>Venda condicional</t>
        </is>
      </c>
      <c r="D26" s="4" t="inlineStr">
        <is>
          <t>2</t>
        </is>
      </c>
      <c r="E26" s="5" t="inlineStr">
        <is>
          <t>6.550,00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=HYPERLINK("https://www.leilaoonline.net/lote/detalhe/8984", "019")</f>
      </c>
      <c r="B27" s="4" t="s">
        <f>=HYPERLINK("https://www.leilaoonline.net/lote/detalhe/8984", " Torno CNC Nardini Sagaz 250,  codigo pateo 848  , local de visitação e retirada São Paulo - SP  ")</f>
      </c>
      <c r="C27" s="4" t="inlineStr">
        <is>
          <t>Vendido</t>
        </is>
      </c>
      <c r="D27" s="4" t="inlineStr">
        <is>
          <t>2</t>
        </is>
      </c>
      <c r="E27" s="5" t="inlineStr">
        <is>
          <t>8.050,00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=HYPERLINK("https://www.leilaoonline.net/lote/detalhe/8988", "021")</f>
      </c>
      <c r="B28" s="4" t="s">
        <f>=HYPERLINK("https://www.leilaoonline.net/lote/detalhe/8988", " Geladeira industrial água gelada Chiller 45000 kcal 15 TR,  codigo pateo 79  , local de visitação e retirada São Paulo - SP  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9.250,00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=HYPERLINK("https://www.leilaoonline.net/lote/detalhe/8986", "022")</f>
      </c>
      <c r="B29" s="4" t="s">
        <f>=HYPERLINK("https://www.leilaoonline.net/lote/detalhe/8986", " Geladeira industrial água gelada Chiller 45000 kcal 15 TR,  codigo pateo 108  , local de visitação e retirada São Paulo - SP  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9.250,00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=HYPERLINK("https://www.leilaoonline.net/lote/detalhe/8989", "023")</f>
      </c>
      <c r="B30" s="4" t="s">
        <f>=HYPERLINK("https://www.leilaoonline.net/lote/detalhe/8989", " Geladeira industrial água gelada Chiller 45000 kcal 15 TR,  codigo pateo 109  , local de visitação e retirada São Paulo - SP  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9.250,00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=HYPERLINK("https://www.leilaoonline.net/lote/detalhe/8987", "024")</f>
      </c>
      <c r="B31" s="4" t="s">
        <f>=HYPERLINK("https://www.leilaoonline.net/lote/detalhe/8987", " Chiller Sabroe Geladeira Industrial Unidade água gelada,  codigo pateo 119  , local de visitação e retirada São Paulo - SP  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1.850,00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=HYPERLINK("https://www.leilaoonline.net/lote/detalhe/8990", "025")</f>
      </c>
      <c r="B32" s="4" t="s">
        <f>=HYPERLINK("https://www.leilaoonline.net/lote/detalhe/8990", " Compressor de refrigeração Chiller Semi hermétrico,  codigo pateo 120  , local de visitação e retirada São Paulo - SP  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175,00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=HYPERLINK("https://www.leilaoonline.net/lote/detalhe/8994", "026")</f>
      </c>
      <c r="B33" s="4" t="s">
        <f>=HYPERLINK("https://www.leilaoonline.net/lote/detalhe/8994", " Geladeira industrial Chiller 60.000 Kcal unidade de água gelada,  codigo pateo 154  , local de visitação e retirada São Paulo - SP  ")</f>
      </c>
      <c r="C33" s="4" t="inlineStr">
        <is>
          <t>Venda condicional</t>
        </is>
      </c>
      <c r="D33" s="4" t="inlineStr">
        <is>
          <t>2</t>
        </is>
      </c>
      <c r="E33" s="5" t="inlineStr">
        <is>
          <t>16.600,00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=HYPERLINK("https://www.leilaoonline.net/lote/detalhe/8993", "027")</f>
      </c>
      <c r="B34" s="4" t="s">
        <f>=HYPERLINK("https://www.leilaoonline.net/lote/detalhe/8993", " Geladeira de água Industrial Neslab Para reforma,  codigo pateo 365  , local de visitação e retirada São Paulo - SP  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=HYPERLINK("https://www.leilaoonline.net/lote/detalhe/8991", "028")</f>
      </c>
      <c r="B35" s="4" t="s">
        <f>=HYPERLINK("https://www.leilaoonline.net/lote/detalhe/8991", " Geladeira industrial / Unidade água gelada / Chiller 60.000 kcal,  codigo pateo 368  , local de visitação e retirada São Paulo - SP  ")</f>
      </c>
      <c r="C35" s="4" t="inlineStr">
        <is>
          <t>Venda condicional</t>
        </is>
      </c>
      <c r="D35" s="4" t="inlineStr">
        <is>
          <t>3</t>
        </is>
      </c>
      <c r="E35" s="5" t="inlineStr">
        <is>
          <t>7.700,00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=HYPERLINK("https://www.leilaoonline.net/lote/detalhe/8995", "029")</f>
      </c>
      <c r="B36" s="4" t="s">
        <f>=HYPERLINK("https://www.leilaoonline.net/lote/detalhe/8995", " Geladeira industrial / Unidade água gelada / Chiller 60.000 kcal,  codigo pateo 386  , local de visitação e retirada São Paulo - SP  ")</f>
      </c>
      <c r="C36" s="4" t="inlineStr">
        <is>
          <t>Venda condicional</t>
        </is>
      </c>
      <c r="D36" s="4" t="inlineStr">
        <is>
          <t>2</t>
        </is>
      </c>
      <c r="E36" s="5" t="inlineStr">
        <is>
          <t>7.600,00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=HYPERLINK("https://www.leilaoonline.net/lote/detalhe/8992", "030")</f>
      </c>
      <c r="B37" s="4" t="s">
        <f>=HYPERLINK("https://www.leilaoonline.net/lote/detalhe/8992", " Geladeira industrial Chiller 60000 Kcal unidade de água gelada 2013,  codigo pateo 430  , local de visitação e retirada São Paulo - SP 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14.500,00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=HYPERLINK("https://www.leilaoonline.net/lote/detalhe/8996", "032")</f>
      </c>
      <c r="B38" s="4" t="s">
        <f>=HYPERLINK("https://www.leilaoonline.net/lote/detalhe/8996", " Geladeira industrial água gelada Chiller 45000 kcal 15 TR,  codigo pateo 502  , local de visitação e retirada São Paulo - SP  ")</f>
      </c>
      <c r="C38" s="4" t="inlineStr">
        <is>
          <t>Venda condicional</t>
        </is>
      </c>
      <c r="D38" s="4" t="inlineStr">
        <is>
          <t>2</t>
        </is>
      </c>
      <c r="E38" s="5" t="inlineStr">
        <is>
          <t>9.350,00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=HYPERLINK("https://www.leilaoonline.net/lote/detalhe/9009", "033")</f>
      </c>
      <c r="B39" s="4" t="s">
        <f>=HYPERLINK("https://www.leilaoonline.net/lote/detalhe/9009", " Geladeira industrial água gelada Chiller 60000 kcal 20 TR,  codigo pateo 511  , local de visitação e retirada São Paulo - SP  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14.250,00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=HYPERLINK("https://www.leilaoonline.net/lote/detalhe/9000", "034")</f>
      </c>
      <c r="B40" s="4" t="s">
        <f>=HYPERLINK("https://www.leilaoonline.net/lote/detalhe/9000", " Geladeira industrial água gelada Chiller 45000 kcal 15 TR,  codigo pateo 516  , local de visitação e retirada São Paulo - SP  ")</f>
      </c>
      <c r="C40" s="4" t="inlineStr">
        <is>
          <t>Venda condicional</t>
        </is>
      </c>
      <c r="D40" s="4" t="inlineStr">
        <is>
          <t>1</t>
        </is>
      </c>
      <c r="E40" s="5" t="inlineStr">
        <is>
          <t>9.250,00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=HYPERLINK("https://www.leilaoonline.net/lote/detalhe/9001", "036")</f>
      </c>
      <c r="B41" s="4" t="s">
        <f>=HYPERLINK("https://www.leilaoonline.net/lote/detalhe/9001", " Geladeira industrial Chiller 30.000 Kcal  unidade de água gelada,  codigo pateo 577  , local de visitação e retirada São Paulo - SP  ")</f>
      </c>
      <c r="C41" s="4" t="inlineStr">
        <is>
          <t>Venda condicional</t>
        </is>
      </c>
      <c r="D41" s="4" t="inlineStr">
        <is>
          <t>1</t>
        </is>
      </c>
      <c r="E41" s="5" t="inlineStr">
        <is>
          <t>7.250,00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=HYPERLINK("https://www.leilaoonline.net/lote/detalhe/8998", "037")</f>
      </c>
      <c r="B42" s="4" t="s">
        <f>=HYPERLINK("https://www.leilaoonline.net/lote/detalhe/8998", " Geladeira industrial água gelada Chiller 60000 kcal 20 TR,  codigo pateo 584  , local de visitação e retirada São Paulo - SP  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14.250,00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=HYPERLINK("https://www.leilaoonline.net/lote/detalhe/8999", "038")</f>
      </c>
      <c r="B43" s="4" t="s">
        <f>=HYPERLINK("https://www.leilaoonline.net/lote/detalhe/8999", " Redutor Cestari 15 cv 1:20 para Extrusora de Plástico,  codigo pateo 598  , local de visitação e retirada São Paulo - SP 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2.750,00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=HYPERLINK("https://www.leilaoonline.net/lote/detalhe/9002", "039")</f>
      </c>
      <c r="B44" s="4" t="s">
        <f>=HYPERLINK("https://www.leilaoonline.net/lote/detalhe/9002", " Chiller Sabroe Geladeira Industrial 120 hp,  codigo pateo 693  , local de visitação e retirada São Paulo - SP  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17.500,00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=HYPERLINK("https://www.leilaoonline.net/lote/detalhe/9004", "040")</f>
      </c>
      <c r="B45" s="4" t="s">
        <f>=HYPERLINK("https://www.leilaoonline.net/lote/detalhe/9004", " Geladeira industrial de Inox,  codigo pateo 965  , local de visitação e retirada São Paulo - SP  ")</f>
      </c>
      <c r="C45" s="4" t="inlineStr">
        <is>
          <t>Venda condicional</t>
        </is>
      </c>
      <c r="D45" s="4" t="inlineStr">
        <is>
          <t>1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=HYPERLINK("https://www.leilaoonline.net/lote/detalhe/9003", "041")</f>
      </c>
      <c r="B46" s="4" t="s">
        <f>=HYPERLINK("https://www.leilaoonline.net/lote/detalhe/9003", " Chiller Sabroe Geladeira Industrial Unidade água gelada,  codigo pateo 1186  , local de visitação e retirada São Paulo - SP 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=HYPERLINK("https://www.leilaoonline.net/lote/detalhe/9005", "042")</f>
      </c>
      <c r="B47" s="4" t="s">
        <f>=HYPERLINK("https://www.leilaoonline.net/lote/detalhe/9005", " Transformador a seco 30 kva 380/440,  codigo pateo 26  , local de visitação e retirada São Paulo - SP 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=HYPERLINK("https://www.leilaoonline.net/lote/detalhe/9006", "043")</f>
      </c>
      <c r="B48" s="4" t="s">
        <f>=HYPERLINK("https://www.leilaoonline.net/lote/detalhe/9006", " Transformador a óleo 750 Kva 13800/220v,  codigo pateo 88  , local de visitação e retirada São Paulo - SP  ")</f>
      </c>
      <c r="C48" s="4" t="inlineStr">
        <is>
          <t>Venda condicional</t>
        </is>
      </c>
      <c r="D48" s="4" t="inlineStr">
        <is>
          <t>2</t>
        </is>
      </c>
      <c r="E48" s="5" t="inlineStr">
        <is>
          <t>5.000,00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=HYPERLINK("https://www.leilaoonline.net/lote/detalhe/9007", "045")</f>
      </c>
      <c r="B49" s="4" t="s">
        <f>=HYPERLINK("https://www.leilaoonline.net/lote/detalhe/9007", " Transformador a seco 50 kva 220/440 - 380v ,  codigo pateo 463  , local de visitação e retirada São Paulo - SP  ")</f>
      </c>
      <c r="C49" s="4" t="inlineStr">
        <is>
          <t>Venda condicional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=HYPERLINK("https://www.leilaoonline.net/lote/detalhe/9008", "047")</f>
      </c>
      <c r="B50" s="4" t="s">
        <f>=HYPERLINK("https://www.leilaoonline.net/lote/detalhe/9008", " Transformador a seco 10 Kva 380-220/110v,  codigo pateo 702  , local de visitação e retirada São Paulo - SP  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=HYPERLINK("https://www.leilaoonline.net/lote/detalhe/9021", "048")</f>
      </c>
      <c r="B51" s="4" t="s">
        <f>=HYPERLINK("https://www.leilaoonline.net/lote/detalhe/9021", " Transformador a seco 30 kva 380/440v 74x62x37cm,  codigo pateo 849  , local de visitação e retirada São Paulo - SP  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=HYPERLINK("https://www.leilaoonline.net/lote/detalhe/9022", "049")</f>
      </c>
      <c r="B52" s="4" t="s">
        <f>=HYPERLINK("https://www.leilaoonline.net/lote/detalhe/9022", " Transformador a seco 30 kva 380/440v  48x49x66cm,  codigo pateo 850  , local de visitação e retirada São Paulo - SP  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=HYPERLINK("https://www.leilaoonline.net/lote/detalhe/9023", "050")</f>
      </c>
      <c r="B53" s="4" t="s">
        <f>=HYPERLINK("https://www.leilaoonline.net/lote/detalhe/9023", " Transformador Monofásico Universal,  codigo pateo 1016  , local de visitação e retirada São Paulo - SP  ")</f>
      </c>
      <c r="C53" s="4" t="inlineStr">
        <is>
          <t>Venda condicional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=HYPERLINK("https://www.leilaoonline.net/lote/detalhe/9025", "052")</f>
      </c>
      <c r="B54" s="4" t="s">
        <f>=HYPERLINK("https://www.leilaoonline.net/lote/detalhe/9025", " Transformador 300 Kva a óleo 13800/380-220v ótimo estado,  codigo pateo 1176  , local de visitação e retirada São Paulo - SP  ")</f>
      </c>
      <c r="C54" s="4" t="inlineStr">
        <is>
          <t>Venda condicional</t>
        </is>
      </c>
      <c r="D54" s="4" t="inlineStr">
        <is>
          <t>2</t>
        </is>
      </c>
      <c r="E54" s="5" t="inlineStr">
        <is>
          <t>2.750,00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=HYPERLINK("https://www.leilaoonline.net/lote/detalhe/9024", "053")</f>
      </c>
      <c r="B55" s="4" t="s">
        <f>=HYPERLINK("https://www.leilaoonline.net/lote/detalhe/9024", " Transformador 30 Kva a seco 220/380 ótimo estado,  codigo pateo 1194  , local de visitação e retirada São Paulo - SP  ")</f>
      </c>
      <c r="C55" s="4" t="inlineStr">
        <is>
          <t>Venda condicional</t>
        </is>
      </c>
      <c r="D55" s="4" t="inlineStr">
        <is>
          <t>2</t>
        </is>
      </c>
      <c r="E55" s="5" t="inlineStr">
        <is>
          <t>1.350,00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=HYPERLINK("https://www.leilaoonline.net/lote/detalhe/9026", "054")</f>
      </c>
      <c r="B56" s="4" t="s">
        <f>=HYPERLINK("https://www.leilaoonline.net/lote/detalhe/9026", " Auto Transformador 15 kva à seco 220 - 380 - 440,  codigo pateo 1231  , local de visitação e retirada São Paulo - SP 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=HYPERLINK("https://www.leilaoonline.net/lote/detalhe/9027", "055")</f>
      </c>
      <c r="B57" s="4" t="s">
        <f>=HYPERLINK("https://www.leilaoonline.net/lote/detalhe/9027", " Auto Transformador 50 kva à seco 220/380 ,  codigo pateo 1286  , local de visitação e retirada São Paulo - SP  ")</f>
      </c>
      <c r="C57" s="4" t="inlineStr">
        <is>
          <t>Venda condicional</t>
        </is>
      </c>
      <c r="D57" s="4" t="inlineStr">
        <is>
          <t>2</t>
        </is>
      </c>
      <c r="E57" s="5" t="inlineStr">
        <is>
          <t>1.350,00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=HYPERLINK("https://www.leilaoonline.net/lote/detalhe/9028", "056")</f>
      </c>
      <c r="B58" s="4" t="s">
        <f>=HYPERLINK("https://www.leilaoonline.net/lote/detalhe/9028", " Prensa Hidráulica 500 Ton 850x850mm Pistão 500 Mm ,  codigo pateo 27  , local de visitação e retirada São Paulo - SP  ")</f>
      </c>
      <c r="C58" s="4" t="inlineStr">
        <is>
          <t>Venda condicional</t>
        </is>
      </c>
      <c r="D58" s="4" t="inlineStr">
        <is>
          <t>2</t>
        </is>
      </c>
      <c r="E58" s="5" t="inlineStr">
        <is>
          <t>31.100,00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=HYPERLINK("https://www.leilaoonline.net/lote/detalhe/9029", "057")</f>
      </c>
      <c r="B59" s="4" t="s">
        <f>=HYPERLINK("https://www.leilaoonline.net/lote/detalhe/9029", " Prensa Excêntrica 80 Ton "VICTOR",  codigo pateo 29  , local de visitação e retirada São Paulo - SP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=HYPERLINK("https://www.leilaoonline.net/lote/detalhe/9030", "059")</f>
      </c>
      <c r="B60" s="4" t="s">
        <f>=HYPERLINK("https://www.leilaoonline.net/lote/detalhe/9030", " Prensa Pneumática para ilhos e rebites,  codigo pateo 81  , local de visitação e retirada São Paulo - SP  ")</f>
      </c>
      <c r="C60" s="4" t="inlineStr">
        <is>
          <t>Venda condicional</t>
        </is>
      </c>
      <c r="D60" s="4" t="inlineStr">
        <is>
          <t>2</t>
        </is>
      </c>
      <c r="E60" s="5" t="inlineStr">
        <is>
          <t>525,00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=HYPERLINK("https://www.leilaoonline.net/lote/detalhe/9032", "060")</f>
      </c>
      <c r="B61" s="4" t="s">
        <f>=HYPERLINK("https://www.leilaoonline.net/lote/detalhe/9032", " Prensa Excêntrica 8 toneladas,  codigo pateo 123  , local de visitação e retirada São Paulo - SP  ")</f>
      </c>
      <c r="C61" s="4" t="inlineStr">
        <is>
          <t>Venda condicional</t>
        </is>
      </c>
      <c r="D61" s="4" t="inlineStr">
        <is>
          <t>1</t>
        </is>
      </c>
      <c r="E61" s="5" t="inlineStr">
        <is>
          <t>1.950,00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=HYPERLINK("https://www.leilaoonline.net/lote/detalhe/9031", "061")</f>
      </c>
      <c r="B62" s="4" t="s">
        <f>=HYPERLINK("https://www.leilaoonline.net/lote/detalhe/9031", " Prensa Excêntrica 3 toneladas,  codigo pateo 124  , local de visitação e retirada São Paulo - SP  ")</f>
      </c>
      <c r="C62" s="4" t="inlineStr">
        <is>
          <t>Venda condicional</t>
        </is>
      </c>
      <c r="D62" s="4" t="inlineStr">
        <is>
          <t>2</t>
        </is>
      </c>
      <c r="E62" s="5" t="inlineStr">
        <is>
          <t>425,00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=HYPERLINK("https://www.leilaoonline.net/lote/detalhe/9033", "062")</f>
      </c>
      <c r="B63" s="4" t="s">
        <f>=HYPERLINK("https://www.leilaoonline.net/lote/detalhe/9033", " Prensa Enfardadeira 12 Ton Pet Papelão Papel fardo 80 a 150Kg 5hp,  codigo pateo145  , local de visitação e retirada São Paulo - SP  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5.250,00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=HYPERLINK("https://www.leilaoonline.net/lote/detalhe/9034", "063")</f>
      </c>
      <c r="B64" s="4" t="s">
        <f>=HYPERLINK("https://www.leilaoonline.net/lote/detalhe/9034", " Prensa Excêntrica 12 Ton Super Victor,  codigo pateo 162  , local de visitação e retirada São Paulo - SP  ")</f>
      </c>
      <c r="C64" s="4" t="inlineStr">
        <is>
          <t>Venda condicional</t>
        </is>
      </c>
      <c r="D64" s="4" t="inlineStr">
        <is>
          <t>1</t>
        </is>
      </c>
      <c r="E64" s="5" t="inlineStr">
        <is>
          <t>2.900,00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=HYPERLINK("https://www.leilaoonline.net/lote/detalhe/9035", "064")</f>
      </c>
      <c r="B65" s="4" t="s">
        <f>=HYPERLINK("https://www.leilaoonline.net/lote/detalhe/9035", " Prensa para Vulcanizar borracha,  codigo pateo 193  , local de visitação e retirada São Paulo - SP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=HYPERLINK("https://www.leilaoonline.net/lote/detalhe/9036", "065")</f>
      </c>
      <c r="B66" s="4" t="s">
        <f>=HYPERLINK("https://www.leilaoonline.net/lote/detalhe/9036", " Prensa Pneumática,  codigo pateo 195  , local de visitação e retirada São Paulo - SP  ")</f>
      </c>
      <c r="C66" s="4" t="inlineStr">
        <is>
          <t>Venda condicional</t>
        </is>
      </c>
      <c r="D66" s="4" t="inlineStr">
        <is>
          <t>1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=HYPERLINK("https://www.leilaoonline.net/lote/detalhe/9037", "066")</f>
      </c>
      <c r="B67" s="4" t="s">
        <f>=HYPERLINK("https://www.leilaoonline.net/lote/detalhe/9037", " Prensa Excêntrica 4 ton,  codigo pateo 222  , local de visitação e retirada São Paulo - SP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=HYPERLINK("https://www.leilaoonline.net/lote/detalhe/9038", "067")</f>
      </c>
      <c r="B68" s="4" t="s">
        <f>=HYPERLINK("https://www.leilaoonline.net/lote/detalhe/9038", " Prensa Pneumática,  codigo pateo 230  , local de visitação e retirada São Paulo - SP  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425,00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=HYPERLINK("https://www.leilaoonline.net/lote/detalhe/9040", "068")</f>
      </c>
      <c r="B69" s="4" t="s">
        <f>=HYPERLINK("https://www.leilaoonline.net/lote/detalhe/9040", " Prensa dupla para Vulcanizar borracha,  codigo pateo 232  , local de visitação e retirada São Paulo - SP  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8.000,00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=HYPERLINK("https://www.leilaoonline.net/lote/detalhe/9041", "069")</f>
      </c>
      <c r="B70" s="4" t="s">
        <f>=HYPERLINK("https://www.leilaoonline.net/lote/detalhe/9041", " Prensa para Vulcanizar borracha,  codigo pateo 248  , local de visitação e retirada São Paulo - SP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=HYPERLINK("https://www.leilaoonline.net/lote/detalhe/9039", "070")</f>
      </c>
      <c r="B71" s="4" t="s">
        <f>=HYPERLINK("https://www.leilaoonline.net/lote/detalhe/9039", " Prensa para Vulcanizar borracha,  codigo pateo 251  , local de visitação e retirada São Paulo - SP  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3.250,00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=HYPERLINK("https://www.leilaoonline.net/lote/detalhe/9042", "071")</f>
      </c>
      <c r="B72" s="4" t="s">
        <f>=HYPERLINK("https://www.leilaoonline.net/lote/detalhe/9042", " Prensa Hidráulica 350 Toneladas 2000x1300 com Almofada,  codigo pateo 253  , local de visitação e retirada São Paulo - SP  ")</f>
      </c>
      <c r="C72" s="4" t="inlineStr">
        <is>
          <t>Venda condicional</t>
        </is>
      </c>
      <c r="D72" s="4" t="inlineStr">
        <is>
          <t>1</t>
        </is>
      </c>
      <c r="E72" s="5" t="inlineStr">
        <is>
          <t>175.000,00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=HYPERLINK("https://www.leilaoonline.net/lote/detalhe/9044", "072")</f>
      </c>
      <c r="B73" s="4" t="s">
        <f>=HYPERLINK("https://www.leilaoonline.net/lote/detalhe/9044", " Prensa Excêntrica FreioFricção 200 Toneladas para reformar,  codigo pateo 257  , local de visitação e retirada São Paulo - SP  ")</f>
      </c>
      <c r="C73" s="4" t="inlineStr">
        <is>
          <t>Venda condicional</t>
        </is>
      </c>
      <c r="D73" s="4" t="inlineStr">
        <is>
          <t>2</t>
        </is>
      </c>
      <c r="E73" s="5" t="inlineStr">
        <is>
          <t>22.600,00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=HYPERLINK("https://www.leilaoonline.net/lote/detalhe/9043", "073")</f>
      </c>
      <c r="B74" s="4" t="s">
        <f>=HYPERLINK("https://www.leilaoonline.net/lote/detalhe/9043", " Prensa Excêntrica 4 toneladas,  codigo pateo 299  , local de visitação e retirada São Paulo - SP  ")</f>
      </c>
      <c r="C74" s="4" t="inlineStr">
        <is>
          <t>Venda condicional</t>
        </is>
      </c>
      <c r="D74" s="4" t="inlineStr">
        <is>
          <t>2</t>
        </is>
      </c>
      <c r="E74" s="5" t="inlineStr">
        <is>
          <t>1.450,00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=HYPERLINK("https://www.leilaoonline.net/lote/detalhe/9045", "074")</f>
      </c>
      <c r="B75" s="4" t="s">
        <f>=HYPERLINK("https://www.leilaoonline.net/lote/detalhe/9045", " Prensa Hidraulica Plator: 830x550mm e Abertura 610mm,  codigo pateo 307  , local de visitação e retirada São Paulo - SP  ")</f>
      </c>
      <c r="C75" s="4" t="inlineStr">
        <is>
          <t>Venda condicional</t>
        </is>
      </c>
      <c r="D75" s="4" t="inlineStr">
        <is>
          <t>1</t>
        </is>
      </c>
      <c r="E75" s="5" t="inlineStr">
        <is>
          <t>2.950,00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=HYPERLINK("https://www.leilaoonline.net/lote/detalhe/9046", "075")</f>
      </c>
      <c r="B76" s="4" t="s">
        <f>=HYPERLINK("https://www.leilaoonline.net/lote/detalhe/9046", " Prensa excêntrica 4 ton Harlo,  codigo pateo 321  , local de visitação e retirada São Paulo - SP  ")</f>
      </c>
      <c r="C76" s="4" t="inlineStr">
        <is>
          <t>Venda condicional</t>
        </is>
      </c>
      <c r="D76" s="4" t="inlineStr">
        <is>
          <t>1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=HYPERLINK("https://www.leilaoonline.net/lote/detalhe/9048", "076")</f>
      </c>
      <c r="B77" s="4" t="s">
        <f>=HYPERLINK("https://www.leilaoonline.net/lote/detalhe/9048", " Prensa Elmeg pneumática,  codigo pateo 374  , local de visitação e retirada São Paulo - SP  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=HYPERLINK("https://www.leilaoonline.net/lote/detalhe/9047", "077")</f>
      </c>
      <c r="B78" s="4" t="s">
        <f>=HYPERLINK("https://www.leilaoonline.net/lote/detalhe/9047", " Prensa Hidráulica 60 Ton Tipo C,  codigo pateo 417  , local de visitação e retirada São Paulo - SP  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16.500,00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=HYPERLINK("https://www.leilaoonline.net/lote/detalhe/9049", "078")</f>
      </c>
      <c r="B79" s="4" t="s">
        <f>=HYPERLINK("https://www.leilaoonline.net/lote/detalhe/9049", " Prensa Excêntrica 40 ton Harlo,  codigo pateo 464  , local de visitação e retirada São Paulo - SP  ")</f>
      </c>
      <c r="C79" s="4" t="inlineStr">
        <is>
          <t>Venda condicional</t>
        </is>
      </c>
      <c r="D79" s="4" t="inlineStr">
        <is>
          <t>1</t>
        </is>
      </c>
      <c r="E79" s="5" t="inlineStr">
        <is>
          <t>5.250,00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=HYPERLINK("https://www.leilaoonline.net/lote/detalhe/9051", "079")</f>
      </c>
      <c r="B80" s="4" t="s">
        <f>=HYPERLINK("https://www.leilaoonline.net/lote/detalhe/9051", " Prensa Excêntrica 40 toneladas Jundiaí ,  codigo pateo 478  , local de visitação e retirada São Paulo - SP  ")</f>
      </c>
      <c r="C80" s="4" t="inlineStr">
        <is>
          <t>Venda condicional</t>
        </is>
      </c>
      <c r="D80" s="4" t="inlineStr">
        <is>
          <t>1</t>
        </is>
      </c>
      <c r="E80" s="5" t="inlineStr">
        <is>
          <t>4.750,00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=HYPERLINK("https://www.leilaoonline.net/lote/detalhe/9050", "080")</f>
      </c>
      <c r="B81" s="4" t="s">
        <f>=HYPERLINK("https://www.leilaoonline.net/lote/detalhe/9050", " Prensa Pneumática,  codigo pateo 479  , local de visitação e retirada São Paulo - SP  ")</f>
      </c>
      <c r="C81" s="4" t="inlineStr">
        <is>
          <t>Venda condicional</t>
        </is>
      </c>
      <c r="D81" s="4" t="inlineStr">
        <is>
          <t>1</t>
        </is>
      </c>
      <c r="E81" s="5" t="inlineStr">
        <is>
          <t>425,00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=HYPERLINK("https://www.leilaoonline.net/lote/detalhe/9054", "081")</f>
      </c>
      <c r="B82" s="4" t="s">
        <f>=HYPERLINK("https://www.leilaoonline.net/lote/detalhe/9054", " Prensa Pneumática,  codigo pateo 487  , local de visitação e retirada São Paulo - SP  ")</f>
      </c>
      <c r="C82" s="4" t="inlineStr">
        <is>
          <t>Venda condicional</t>
        </is>
      </c>
      <c r="D82" s="4" t="inlineStr">
        <is>
          <t>1</t>
        </is>
      </c>
      <c r="E82" s="5" t="inlineStr">
        <is>
          <t>775,00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=HYPERLINK("https://www.leilaoonline.net/lote/detalhe/9053", "082")</f>
      </c>
      <c r="B83" s="4" t="s">
        <f>=HYPERLINK("https://www.leilaoonline.net/lote/detalhe/9053", " Prensa mecânica hidráulica 15 ton,  codigo pateo 519  , local de visitação e retirada São Paulo - SP  ")</f>
      </c>
      <c r="C83" s="4" t="inlineStr">
        <is>
          <t>Venda condicional</t>
        </is>
      </c>
      <c r="D83" s="4" t="inlineStr">
        <is>
          <t>1</t>
        </is>
      </c>
      <c r="E83" s="5" t="inlineStr">
        <is>
          <t>275,00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=HYPERLINK("https://www.leilaoonline.net/lote/detalhe/9055", "083")</f>
      </c>
      <c r="B84" s="4" t="s">
        <f>=HYPERLINK("https://www.leilaoonline.net/lote/detalhe/9055", " Prensa Excêntrica 130 Toneladas Guttman,   codigo pateo 520  , local de visitação e retirada São Paulo - SP  ")</f>
      </c>
      <c r="C84" s="4" t="inlineStr">
        <is>
          <t>Venda condicional</t>
        </is>
      </c>
      <c r="D84" s="4" t="inlineStr">
        <is>
          <t>1</t>
        </is>
      </c>
      <c r="E84" s="5" t="inlineStr">
        <is>
          <t>10.500,00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=HYPERLINK("https://www.leilaoonline.net/lote/detalhe/9052", "084")</f>
      </c>
      <c r="B85" s="4" t="s">
        <f>=HYPERLINK("https://www.leilaoonline.net/lote/detalhe/9052", " Prensa Excêntrica 80 Ton para reforma,  codigo pateo 521  , local de visitação e retirada São Paulo - SP  ")</f>
      </c>
      <c r="C85" s="4" t="inlineStr">
        <is>
          <t>Venda condicional</t>
        </is>
      </c>
      <c r="D85" s="4" t="inlineStr">
        <is>
          <t>1</t>
        </is>
      </c>
      <c r="E85" s="5" t="inlineStr">
        <is>
          <t>5.750,00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=HYPERLINK("https://www.leilaoonline.net/lote/detalhe/9057", "085")</f>
      </c>
      <c r="B86" s="4" t="s">
        <f>=HYPERLINK("https://www.leilaoonline.net/lote/detalhe/9057", " Prensa Excêntrica 130 Toneladas Guttman,   codigo pateo 522  , local de visitação e retirada São Paulo - SP  ")</f>
      </c>
      <c r="C86" s="4" t="inlineStr">
        <is>
          <t>Venda condicional</t>
        </is>
      </c>
      <c r="D86" s="4" t="inlineStr">
        <is>
          <t>1</t>
        </is>
      </c>
      <c r="E86" s="5" t="inlineStr">
        <is>
          <t>9.000,00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=HYPERLINK("https://www.leilaoonline.net/lote/detalhe/9056", "086")</f>
      </c>
      <c r="B87" s="4" t="s">
        <f>=HYPERLINK("https://www.leilaoonline.net/lote/detalhe/9056", " Prensa Pneumática, codigo pateo 539  , local de visitação e retirada São Paulo - SP  ")</f>
      </c>
      <c r="C87" s="4" t="inlineStr">
        <is>
          <t>Venda condicional</t>
        </is>
      </c>
      <c r="D87" s="4" t="inlineStr">
        <is>
          <t>1</t>
        </is>
      </c>
      <c r="E87" s="5" t="inlineStr">
        <is>
          <t>490,00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=HYPERLINK("https://www.leilaoonline.net/lote/detalhe/9058", "089")</f>
      </c>
      <c r="B88" s="4" t="s">
        <f>=HYPERLINK("https://www.leilaoonline.net/lote/detalhe/9058", " Prensa hidráulica 4 toneladas tipo C ,  codigo pateo 558  , local de visitação e retirada São Paulo - SP  ")</f>
      </c>
      <c r="C88" s="4" t="inlineStr">
        <is>
          <t>Venda condicional</t>
        </is>
      </c>
      <c r="D88" s="4" t="inlineStr">
        <is>
          <t>1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=HYPERLINK("https://www.leilaoonline.net/lote/detalhe/9061", "090")</f>
      </c>
      <c r="B89" s="4" t="s">
        <f>=HYPERLINK("https://www.leilaoonline.net/lote/detalhe/9061", " Prensa hidráulica 12 toneladas Tipo C,  codigo pateo 559  , local de visitação e retirada São Paulo - SP  ")</f>
      </c>
      <c r="C89" s="4" t="inlineStr">
        <is>
          <t>Venda condicional</t>
        </is>
      </c>
      <c r="D89" s="4" t="inlineStr">
        <is>
          <t>1</t>
        </is>
      </c>
      <c r="E89" s="5" t="inlineStr">
        <is>
          <t>2.250,00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=HYPERLINK("https://www.leilaoonline.net/lote/detalhe/9059", "091")</f>
      </c>
      <c r="B90" s="4" t="s">
        <f>=HYPERLINK("https://www.leilaoonline.net/lote/detalhe/9059", " Prensa Excêntrica 15 Ton harlo,  codigo pateo 579   , local de visitação e retirada São Paulo - SP  ")</f>
      </c>
      <c r="C90" s="4" t="inlineStr">
        <is>
          <t>Venda condicional</t>
        </is>
      </c>
      <c r="D90" s="4" t="inlineStr">
        <is>
          <t>1</t>
        </is>
      </c>
      <c r="E90" s="5" t="inlineStr">
        <is>
          <t>3.750,00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=HYPERLINK("https://www.leilaoonline.net/lote/detalhe/9062", "092")</f>
      </c>
      <c r="B91" s="4" t="s">
        <f>=HYPERLINK("https://www.leilaoonline.net/lote/detalhe/9062", " Prensa Excêntrica 80 ton JUNDIAÍ,  codigo pateo 611  , local de visitação e retirada São Paulo - SP  ")</f>
      </c>
      <c r="C91" s="4" t="inlineStr">
        <is>
          <t>Venda condicional</t>
        </is>
      </c>
      <c r="D91" s="4" t="inlineStr">
        <is>
          <t>1</t>
        </is>
      </c>
      <c r="E91" s="5" t="inlineStr">
        <is>
          <t>8.500,00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=HYPERLINK("https://www.leilaoonline.net/lote/detalhe/9060", "093")</f>
      </c>
      <c r="B92" s="4" t="s">
        <f>=HYPERLINK("https://www.leilaoonline.net/lote/detalhe/9060", " Prensa Excêntrica RICETTI 100 Ton,  codigo pateo 613  , local de visitação e retirada São Paulo - SP  ")</f>
      </c>
      <c r="C92" s="4" t="inlineStr">
        <is>
          <t>Venda condicional</t>
        </is>
      </c>
      <c r="D92" s="4" t="inlineStr">
        <is>
          <t>1</t>
        </is>
      </c>
      <c r="E92" s="5" t="inlineStr">
        <is>
          <t>5.750,00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=HYPERLINK("https://www.leilaoonline.net/lote/detalhe/9063", "094")</f>
      </c>
      <c r="B93" s="4" t="s">
        <f>=HYPERLINK("https://www.leilaoonline.net/lote/detalhe/9063", " Prensa 3 Toneladas exêntrica para reforma,  codigo pateo 640  , local de visitação e retirada São Paulo - SP  ")</f>
      </c>
      <c r="C93" s="4" t="inlineStr">
        <is>
          <t>Venda condicional</t>
        </is>
      </c>
      <c r="D93" s="4" t="inlineStr">
        <is>
          <t>1</t>
        </is>
      </c>
      <c r="E93" s="5" t="inlineStr">
        <is>
          <t>225,00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=HYPERLINK("https://www.leilaoonline.net/lote/detalhe/9067", "095")</f>
      </c>
      <c r="B94" s="4" t="s">
        <f>=HYPERLINK("https://www.leilaoonline.net/lote/detalhe/9067", " Prensa Excêntrica 3 toneladas,  codigo pateo 731  , local de visitação e retirada São Paulo - SP  ")</f>
      </c>
      <c r="C94" s="4" t="inlineStr">
        <is>
          <t>Venda condicional</t>
        </is>
      </c>
      <c r="D94" s="4" t="inlineStr">
        <is>
          <t>1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=HYPERLINK("https://www.leilaoonline.net/lote/detalhe/9068", "096")</f>
      </c>
      <c r="B95" s="4" t="s">
        <f>=HYPERLINK("https://www.leilaoonline.net/lote/detalhe/9068", " Prensa Excêntrica 22t toneladas Harlo,  codigo pateo 746  , local de visitação e retirada São Paulo - SP  ")</f>
      </c>
      <c r="C95" s="4" t="inlineStr">
        <is>
          <t>Venda condicional</t>
        </is>
      </c>
      <c r="D95" s="4" t="inlineStr">
        <is>
          <t>1</t>
        </is>
      </c>
      <c r="E95" s="5" t="inlineStr">
        <is>
          <t>3.450,00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=HYPERLINK("https://www.leilaoonline.net/lote/detalhe/9064", "097")</f>
      </c>
      <c r="B96" s="4" t="s">
        <f>=HYPERLINK("https://www.leilaoonline.net/lote/detalhe/9064", " Prensa Excêntrica 4 Toneladas MSL,  codigo pateo 773  , local de visitação e retirada São Paulo - SP  ")</f>
      </c>
      <c r="C96" s="4" t="inlineStr">
        <is>
          <t>Venda condicional</t>
        </is>
      </c>
      <c r="D96" s="4" t="inlineStr">
        <is>
          <t>1</t>
        </is>
      </c>
      <c r="E96" s="5" t="inlineStr">
        <is>
          <t>1.450,00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=HYPERLINK("https://www.leilaoonline.net/lote/detalhe/9066", "098")</f>
      </c>
      <c r="B97" s="4" t="s">
        <f>=HYPERLINK("https://www.leilaoonline.net/lote/detalhe/9066", " Prensa Excêntrica 4 Toneladas MSL,   codigo pateo 774  , local de visitação e retirada São Paulo - SP  ")</f>
      </c>
      <c r="C97" s="4" t="inlineStr">
        <is>
          <t>Venda condicional</t>
        </is>
      </c>
      <c r="D97" s="4" t="inlineStr">
        <is>
          <t>1</t>
        </is>
      </c>
      <c r="E97" s="5" t="inlineStr">
        <is>
          <t>1.750,00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=HYPERLINK("https://www.leilaoonline.net/lote/detalhe/9065", "099")</f>
      </c>
      <c r="B98" s="4" t="s">
        <f>=HYPERLINK("https://www.leilaoonline.net/lote/detalhe/9065", " Prensa Pneumática,  codigo pateo 789  , local de visitação e retirada São Paulo - SP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=HYPERLINK("https://www.leilaoonline.net/lote/detalhe/9069", "100")</f>
      </c>
      <c r="B99" s="4" t="s">
        <f>=HYPERLINK("https://www.leilaoonline.net/lote/detalhe/9069", " Prensa Excêntrica 6 Toneladas ,  codigo pateo 846   , local de visitação e retirada São Paulo - SP 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1.300,00</t>
        </is>
      </c>
      <c r="F9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2026-07-01T23:04:43.00Z</dcterms:created>
  <dc:creator>Tellks Tecnologia</dc:creator>
  <cp:revision>0</cp:revision>
</cp:coreProperties>
</file>