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Fiat Strada W. • Nova Saveiro • L200 Triton • Palio Week. 18 • Cam. Ford, Iveco e M. Benz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05/08/2022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=HYPERLINK("https://www.leilaoonline.net/lote/detalhe/138314", "050")</f>
      </c>
      <c r="B11" s="4" t="s">
        <f>=HYPERLINK("https://www.leilaoonline.net/lote/detalhe/138314", "MMC/L200 TRITON FLEX; 2010/2011; BRANCA; ALCO./GASOL. - FUNCIONANDO")</f>
      </c>
      <c r="C11" s="4" t="inlineStr">
        <is>
          <t>Não vendido</t>
        </is>
      </c>
      <c r="D11" s="4" t="inlineStr">
        <is>
          <t>84</t>
        </is>
      </c>
      <c r="E11" s="5" t="inlineStr">
        <is>
          <t>47.500,00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=HYPERLINK("https://www.leilaoonline.net/lote/detalhe/138308", "061")</f>
      </c>
      <c r="B12" s="4" t="s">
        <f>=HYPERLINK("https://www.leilaoonline.net/lote/detalhe/138308", "FIAT/PALIO WK ADVEN FLEX; 2010/2010; BRANCA; ALCO./GASOL. - FUNCIONANDO")</f>
      </c>
      <c r="C12" s="4" t="inlineStr">
        <is>
          <t>Não vendido</t>
        </is>
      </c>
      <c r="D12" s="4" t="inlineStr">
        <is>
          <t>28</t>
        </is>
      </c>
      <c r="E12" s="5" t="inlineStr">
        <is>
          <t>22.500,00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=HYPERLINK("https://www.leilaoonline.net/lote/detalhe/138309", "065")</f>
      </c>
      <c r="B13" s="4" t="s">
        <f>=HYPERLINK("https://www.leilaoonline.net/lote/detalhe/138309", "VW/KOMBI; 1998/1998; AMARELA; GASOLINA - FUNCIONANDO")</f>
      </c>
      <c r="C13" s="4" t="inlineStr">
        <is>
          <t>Não vendido</t>
        </is>
      </c>
      <c r="D13" s="4" t="inlineStr">
        <is>
          <t>42</t>
        </is>
      </c>
      <c r="E13" s="5" t="inlineStr">
        <is>
          <t>22.500,00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=HYPERLINK("https://www.leilaoonline.net/lote/detalhe/138313", "085")</f>
      </c>
      <c r="B14" s="4" t="s">
        <f>=HYPERLINK("https://www.leilaoonline.net/lote/detalhe/138313", "GM/S10 2.2 RONTAN AMB; 2000/2000; BRANCA; GASOLINA - FUNCIONANDO")</f>
      </c>
      <c r="C14" s="4" t="inlineStr">
        <is>
          <t>Não vendido</t>
        </is>
      </c>
      <c r="D14" s="4" t="inlineStr">
        <is>
          <t>32</t>
        </is>
      </c>
      <c r="E14" s="5" t="inlineStr">
        <is>
          <t>17.000,00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=HYPERLINK("https://www.leilaoonline.net/lote/detalhe/139043", "086")</f>
      </c>
      <c r="B15" s="4" t="s">
        <f>=HYPERLINK("https://www.leilaoonline.net/lote/detalhe/139043", "veja o vídeo!! TOYOTA/COROLLA XEI20FLEX; 2018/2018; PRETA; ALCO.GASOL. - FUNCIONANDO - IPVA 2022 OK - FIPE: 105.547,00")</f>
      </c>
      <c r="C15" s="4" t="inlineStr">
        <is>
          <t>Não vendido</t>
        </is>
      </c>
      <c r="D15" s="4" t="inlineStr">
        <is>
          <t>51</t>
        </is>
      </c>
      <c r="E15" s="5" t="inlineStr">
        <is>
          <t>68.250,00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=HYPERLINK("https://www.leilaoonline.net/lote/detalhe/138320", "090")</f>
      </c>
      <c r="B16" s="4" t="s">
        <f>=HYPERLINK("https://www.leilaoonline.net/lote/detalhe/138320", "FIAT PALIO WEEKEND ADVENTURE; 2012/2013; BRANCA; ALCO./GASOL. - FUNCIONANDO; CP 217")</f>
      </c>
      <c r="C16" s="4" t="inlineStr">
        <is>
          <t>Não vendido</t>
        </is>
      </c>
      <c r="D16" s="4" t="inlineStr">
        <is>
          <t>6</t>
        </is>
      </c>
      <c r="E16" s="5" t="inlineStr">
        <is>
          <t>8.500,00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=HYPERLINK("https://www.leilaoonline.net/lote/detalhe/138931", "095")</f>
      </c>
      <c r="B17" s="4" t="s">
        <f>=HYPERLINK("https://www.leilaoonline.net/lote/detalhe/138931", "CAMINHÃO MERCEDES BENZ; 1991/1991; BRANCA; DIESEL - FUNCIONANDO")</f>
      </c>
      <c r="C17" s="4" t="inlineStr">
        <is>
          <t>Não vendido</t>
        </is>
      </c>
      <c r="D17" s="4" t="inlineStr">
        <is>
          <t>140</t>
        </is>
      </c>
      <c r="E17" s="5" t="inlineStr">
        <is>
          <t>100.000,00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=HYPERLINK("https://www.leilaoonline.net/lote/detalhe/139042", "096")</f>
      </c>
      <c r="B18" s="4" t="s">
        <f>=HYPERLINK("https://www.leilaoonline.net/lote/detalhe/139042", "veja o vídeo!! HONDA/WR-V EX CVT; 2019/2020; PRATA; ALCO./GASOL. - FUNCIONANDO - IPVA 2022 OK - FIPE: 97.603,00")</f>
      </c>
      <c r="C18" s="4" t="inlineStr">
        <is>
          <t>Vendido</t>
        </is>
      </c>
      <c r="D18" s="4" t="inlineStr">
        <is>
          <t>105</t>
        </is>
      </c>
      <c r="E18" s="5" t="inlineStr">
        <is>
          <t>62.500,00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=HYPERLINK("https://www.leilaoonline.net/lote/detalhe/138310", "098")</f>
      </c>
      <c r="B19" s="4" t="s">
        <f>=HYPERLINK("https://www.leilaoonline.net/lote/detalhe/138310", "FIAT/STRADA WORKING; 2013/2014; BRANCA; ALCO./GASOL. - FUNCIONANDO")</f>
      </c>
      <c r="C19" s="4" t="inlineStr">
        <is>
          <t>Não vendido</t>
        </is>
      </c>
      <c r="D19" s="4" t="inlineStr">
        <is>
          <t>41</t>
        </is>
      </c>
      <c r="E19" s="5" t="inlineStr">
        <is>
          <t>30.000,00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=HYPERLINK("https://www.leilaoonline.net/lote/detalhe/138305", "099")</f>
      </c>
      <c r="B20" s="4" t="s">
        <f>=HYPERLINK("https://www.leilaoonline.net/lote/detalhe/138305", "CAMINHÃO M.BENZ LP 321; CARA CHATA; 1962/1962; AZUL; DIESEL - FUNCIONANDO ")</f>
      </c>
      <c r="C20" s="4" t="inlineStr">
        <is>
          <t>Não vendido</t>
        </is>
      </c>
      <c r="D20" s="4" t="inlineStr">
        <is>
          <t>17</t>
        </is>
      </c>
      <c r="E20" s="5" t="inlineStr">
        <is>
          <t>22.000,00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=HYPERLINK("https://www.leilaoonline.net/lote/detalhe/138499", "100")</f>
      </c>
      <c r="B21" s="4" t="s">
        <f>=HYPERLINK("https://www.leilaoonline.net/lote/detalhe/138499", "I/HYUNDAI HR HDLWBSC; 2007/2008; COR FANTASIA; DIESEL - FUNCIONANDO")</f>
      </c>
      <c r="C21" s="4" t="inlineStr">
        <is>
          <t>Não vendido</t>
        </is>
      </c>
      <c r="D21" s="4" t="inlineStr">
        <is>
          <t>29</t>
        </is>
      </c>
      <c r="E21" s="5" t="inlineStr">
        <is>
          <t>37.250,00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=HYPERLINK("https://www.leilaoonline.net/lote/detalhe/138318", "101")</f>
      </c>
      <c r="B22" s="4" t="s">
        <f>=HYPERLINK("https://www.leilaoonline.net/lote/detalhe/138318", "FIAT PALIO WEEKEND ADVENTURE; 2018/2018; PRATA; ALCO./GASOL. - FUNCIONANDO - FROTA 974; CP 122")</f>
      </c>
      <c r="C22" s="4" t="inlineStr">
        <is>
          <t>Não vendido</t>
        </is>
      </c>
      <c r="D22" s="4" t="inlineStr">
        <is>
          <t>6</t>
        </is>
      </c>
      <c r="E22" s="5" t="inlineStr">
        <is>
          <t>10.000,00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=HYPERLINK("https://www.leilaoonline.net/lote/detalhe/138306", "102")</f>
      </c>
      <c r="B23" s="4" t="s">
        <f>=HYPERLINK("https://www.leilaoonline.net/lote/detalhe/138306", "FORD F12000 160; 2001/2001; COM CESTO AÉREO; BRANCA; DIESEL - FROTA 539")</f>
      </c>
      <c r="C23" s="4" t="inlineStr">
        <is>
          <t>Não vendido</t>
        </is>
      </c>
      <c r="D23" s="4" t="inlineStr">
        <is>
          <t>10</t>
        </is>
      </c>
      <c r="E23" s="5" t="inlineStr">
        <is>
          <t>22.000,00</t>
        </is>
      </c>
      <c r="F23" s="4" t="inlineStr">
        <is>
          <t>1500.00</t>
        </is>
      </c>
    </row>
    <row collapsed="false" customFormat="false" customHeight="false" hidden="false" ht="12.1" outlineLevel="0" r="24">
      <c r="A24" s="5" t="s">
        <f>=HYPERLINK("https://www.leilaoonline.net/lote/detalhe/138326", "103")</f>
      </c>
      <c r="B24" s="4" t="s">
        <f>=HYPERLINK("https://www.leilaoonline.net/lote/detalhe/138326", "veja o vídeo!! TOYOTA/YARIS HA PLS15CNT; 2020/2021; CINZA; ALCO./GASOL. - FUNC. - IPVA 2022 OK - FIPE: 90.652,00")</f>
      </c>
      <c r="C24" s="4" t="inlineStr">
        <is>
          <t>Não vendido</t>
        </is>
      </c>
      <c r="D24" s="4" t="inlineStr">
        <is>
          <t>37</t>
        </is>
      </c>
      <c r="E24" s="5" t="inlineStr">
        <is>
          <t>43.750,00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=HYPERLINK("https://www.leilaoonline.net/lote/detalhe/138312", "104")</f>
      </c>
      <c r="B25" s="4" t="s">
        <f>=HYPERLINK("https://www.leilaoonline.net/lote/detalhe/138312", "HYUNDAY/HB20S 10M EVOLUT; 2020/2021; CINZA, ALCO./GASOL.")</f>
      </c>
      <c r="C25" s="4" t="inlineStr">
        <is>
          <t>Não vendido</t>
        </is>
      </c>
      <c r="D25" s="4" t="inlineStr">
        <is>
          <t>29</t>
        </is>
      </c>
      <c r="E25" s="5" t="inlineStr">
        <is>
          <t>38.750,00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=HYPERLINK("https://www.leilaoonline.net/lote/detalhe/139041", "105")</f>
      </c>
      <c r="B26" s="4" t="s">
        <f>=HYPERLINK("https://www.leilaoonline.net/lote/detalhe/139041", "HYUNDAI/HB20 1.6M COMF; 2019/2019; BRANCA; ALCO./GASOL. - FUNCIONANDO - IPVA 2022 OK - FIPE: 68.834,00")</f>
      </c>
      <c r="C26" s="4" t="inlineStr">
        <is>
          <t>Não vendido</t>
        </is>
      </c>
      <c r="D26" s="4" t="inlineStr">
        <is>
          <t>52</t>
        </is>
      </c>
      <c r="E26" s="5" t="inlineStr">
        <is>
          <t>38.000,00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=HYPERLINK("https://www.leilaoonline.net/lote/detalhe/138311", "106")</f>
      </c>
      <c r="B27" s="4" t="s">
        <f>=HYPERLINK("https://www.leilaoonline.net/lote/detalhe/138311", "CAMINHÃO FORD 11000; 1990/1990")</f>
      </c>
      <c r="C27" s="4" t="inlineStr">
        <is>
          <t>Não vendido</t>
        </is>
      </c>
      <c r="D27" s="4" t="inlineStr">
        <is>
          <t>14</t>
        </is>
      </c>
      <c r="E27" s="5" t="inlineStr">
        <is>
          <t>22.000,00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=HYPERLINK("https://www.leilaoonline.net/lote/detalhe/139130", "107")</f>
      </c>
      <c r="B28" s="4" t="s">
        <f>=HYPERLINK("https://www.leilaoonline.net/lote/detalhe/139130", "veja o vídeo!! I/MMC OUTLANDER 2.2 D; 2016/2016; PRATA; DIESEL - FUNCIONANDO - R$ 148.466,00")</f>
      </c>
      <c r="C28" s="4" t="inlineStr">
        <is>
          <t>Não vendido</t>
        </is>
      </c>
      <c r="D28" s="4" t="inlineStr">
        <is>
          <t>56</t>
        </is>
      </c>
      <c r="E28" s="5" t="inlineStr">
        <is>
          <t>64.500,00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=HYPERLINK("https://www.leilaoonline.net/lote/detalhe/138315", "109")</f>
      </c>
      <c r="B29" s="4" t="s">
        <f>=HYPERLINK("https://www.leilaoonline.net/lote/detalhe/138315", "VW/UP MOVE MB TSI; 2015/2016; PRETO; ALCO./GASOL.- FUNCIONANDO - FROTA J64")</f>
      </c>
      <c r="C29" s="4" t="inlineStr">
        <is>
          <t>Não vendido</t>
        </is>
      </c>
      <c r="D29" s="4" t="inlineStr">
        <is>
          <t>17</t>
        </is>
      </c>
      <c r="E29" s="5" t="inlineStr">
        <is>
          <t>28.000,00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=HYPERLINK("https://www.leilaoonline.net/lote/detalhe/138319", "110")</f>
      </c>
      <c r="B30" s="4" t="s">
        <f>=HYPERLINK("https://www.leilaoonline.net/lote/detalhe/138319", "FIAT PALIO WEEKEND ADVENTURE; 2018/2018; PRATA; ALCO./GASOL. - FUNCIONANDO - FROTA 403; CP 123")</f>
      </c>
      <c r="C30" s="4" t="inlineStr">
        <is>
          <t>Não vendido</t>
        </is>
      </c>
      <c r="D30" s="4" t="inlineStr">
        <is>
          <t>12</t>
        </is>
      </c>
      <c r="E30" s="5" t="inlineStr">
        <is>
          <t>18.500,00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=HYPERLINK("https://www.leilaoonline.net/lote/detalhe/138322", "112")</f>
      </c>
      <c r="B31" s="4" t="s">
        <f>=HYPERLINK("https://www.leilaoonline.net/lote/detalhe/138322", "HYUNDAI/HR HDB; 2011/2012; BRANCA; DIESEL")</f>
      </c>
      <c r="C31" s="4" t="inlineStr">
        <is>
          <t>Não vendido</t>
        </is>
      </c>
      <c r="D31" s="4" t="inlineStr">
        <is>
          <t>10</t>
        </is>
      </c>
      <c r="E31" s="5" t="inlineStr">
        <is>
          <t>29.500,00</t>
        </is>
      </c>
      <c r="F31" s="4" t="inlineStr">
        <is>
          <t>1500.00</t>
        </is>
      </c>
    </row>
    <row collapsed="false" customFormat="false" customHeight="false" hidden="false" ht="12.1" outlineLevel="0" r="32">
      <c r="A32" s="5" t="s">
        <f>=HYPERLINK("https://www.leilaoonline.net/lote/detalhe/138327", "116")</f>
      </c>
      <c r="B32" s="4" t="s">
        <f>=HYPERLINK("https://www.leilaoonline.net/lote/detalhe/138327", "veja o vídeo!! HYUNDAI/TUCSON GLSB; 2014/2015; PRATA; ALCO./GASOL. - FUNCIONANDO - FIPE R$ 56.957,00")</f>
      </c>
      <c r="C32" s="4" t="inlineStr">
        <is>
          <t>Não vendido</t>
        </is>
      </c>
      <c r="D32" s="4" t="inlineStr">
        <is>
          <t>8</t>
        </is>
      </c>
      <c r="E32" s="5" t="inlineStr">
        <is>
          <t>9.000,00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=HYPERLINK("https://www.leilaoonline.net/lote/detalhe/138316", "120")</f>
      </c>
      <c r="B33" s="4" t="s">
        <f>=HYPERLINK("https://www.leilaoonline.net/lote/detalhe/138316", "FIAT PALIO WEEKEND 1.6 16V; 2002/2003; PRETA; GASOLINA - FROTA 995 - FUNCIONANDO")</f>
      </c>
      <c r="C33" s="4" t="inlineStr">
        <is>
          <t>Não vendido</t>
        </is>
      </c>
      <c r="D33" s="4" t="inlineStr">
        <is>
          <t>6</t>
        </is>
      </c>
      <c r="E33" s="5" t="inlineStr">
        <is>
          <t>6.000,00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=HYPERLINK("https://www.leilaoonline.net/lote/detalhe/138323", "125")</f>
      </c>
      <c r="B34" s="4" t="s">
        <f>=HYPERLINK("https://www.leilaoonline.net/lote/detalhe/138323", "FIAT PALIO WEEKEND ADVENTURE; 2018/2018; PRATA; ALCO./GASOL. - FUNCIONANDO - FROTA 874; CP 125.")</f>
      </c>
      <c r="C34" s="4" t="inlineStr">
        <is>
          <t>Não vendido</t>
        </is>
      </c>
      <c r="D34" s="4" t="inlineStr">
        <is>
          <t>3</t>
        </is>
      </c>
      <c r="E34" s="5" t="inlineStr">
        <is>
          <t>6.500,00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=HYPERLINK("https://www.leilaoonline.net/lote/detalhe/138317", "128")</f>
      </c>
      <c r="B35" s="4" t="s">
        <f>=HYPERLINK("https://www.leilaoonline.net/lote/detalhe/138317", "FORD/KA SE 1.0 HA C; 2020/2020; CINZA; ALCO./GASOL. - FUNCIONANDO")</f>
      </c>
      <c r="C35" s="4" t="inlineStr">
        <is>
          <t>Vendido</t>
        </is>
      </c>
      <c r="D35" s="4" t="inlineStr">
        <is>
          <t>43</t>
        </is>
      </c>
      <c r="E35" s="5" t="inlineStr">
        <is>
          <t>43.500,00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=HYPERLINK("https://www.leilaoonline.net/lote/detalhe/138321", "129")</f>
      </c>
      <c r="B36" s="4" t="s">
        <f>=HYPERLINK("https://www.leilaoonline.net/lote/detalhe/138321", "veja o vídeo!! FIAT/DOBLO RONTAN AMB; 2007/2008; BRANCA; ALCO./GASOL. - FUNCIONANDO")</f>
      </c>
      <c r="C36" s="4" t="inlineStr">
        <is>
          <t>Não vendido</t>
        </is>
      </c>
      <c r="D36" s="4" t="inlineStr">
        <is>
          <t>37</t>
        </is>
      </c>
      <c r="E36" s="5" t="inlineStr">
        <is>
          <t>19.500,00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=HYPERLINK("https://www.leilaoonline.net/lote/detalhe/138325", "130")</f>
      </c>
      <c r="B37" s="4" t="s">
        <f>=HYPERLINK("https://www.leilaoonline.net/lote/detalhe/138325", "VW/FUSCA 1300; 1976; BRANCO")</f>
      </c>
      <c r="C37" s="4" t="inlineStr">
        <is>
          <t>Não vendido</t>
        </is>
      </c>
      <c r="D37" s="4" t="inlineStr">
        <is>
          <t>15</t>
        </is>
      </c>
      <c r="E37" s="5" t="inlineStr">
        <is>
          <t>11.000,00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=HYPERLINK("https://www.leilaoonline.net/lote/detalhe/139131", "131")</f>
      </c>
      <c r="B38" s="4" t="s">
        <f>=HYPERLINK("https://www.leilaoonline.net/lote/detalhe/139131", "VW/GOL GTS; 1988/1988; PRETA; ALCOOL - FUNCIONANDO")</f>
      </c>
      <c r="C38" s="4" t="inlineStr">
        <is>
          <t>Não vendido</t>
        </is>
      </c>
      <c r="D38" s="4" t="inlineStr">
        <is>
          <t>37</t>
        </is>
      </c>
      <c r="E38" s="5" t="inlineStr">
        <is>
          <t>10.500,00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=HYPERLINK("https://www.leilaoonline.net/lote/detalhe/138324", "135")</f>
      </c>
      <c r="B39" s="4" t="s">
        <f>=HYPERLINK("https://www.leilaoonline.net/lote/detalhe/138324", "FIAT PALIO WEEKEND ADVENTURE; 2018/2018; PRATA; ALCO./GASOL. - FUNCIONANDO - FROTA 983; CP 126")</f>
      </c>
      <c r="C39" s="4" t="inlineStr">
        <is>
          <t>Não vendido</t>
        </is>
      </c>
      <c r="D39" s="4" t="inlineStr">
        <is>
          <t>3</t>
        </is>
      </c>
      <c r="E39" s="5" t="inlineStr">
        <is>
          <t>5.000,00</t>
        </is>
      </c>
      <c r="F39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2026-03-28T04:37:42.00Z</dcterms:created>
  <dc:creator>Tellks Tecnologia</dc:creator>
  <cp:revision>0</cp:revision>
</cp:coreProperties>
</file>