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M. Benz e Ford • Corolla • S10 • Ducato • Focus • Palio Week.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07/10/2022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=HYPERLINK("https://www.leilaoonline.net/lote/detalhe/146820", "078")</f>
      </c>
      <c r="B11" s="4" t="s">
        <f>=HYPERLINK("https://www.leilaoonline.net/lote/detalhe/146820", "veja o vídeo!! MMC/L200 TRITON 3.2 D; 2009/2010; PRETA; DIESEL - FUNCIONANDO - IPVA 2022 OK ")</f>
      </c>
      <c r="C11" s="4" t="inlineStr">
        <is>
          <t>Não vendido</t>
        </is>
      </c>
      <c r="D11" s="4" t="inlineStr">
        <is>
          <t>60</t>
        </is>
      </c>
      <c r="E11" s="5" t="inlineStr">
        <is>
          <t>75.000,00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=HYPERLINK("https://www.leilaoonline.net/lote/detalhe/146387", "079")</f>
      </c>
      <c r="B12" s="4" t="s">
        <f>=HYPERLINK("https://www.leilaoonline.net/lote/detalhe/146387", "FIAT PALIO WEEKEND ADVENTURE; 2018/2018; PRATA; ALCO./GASOL. - FUNCIONANDO - FROTA 983; CP 126")</f>
      </c>
      <c r="C12" s="4" t="inlineStr">
        <is>
          <t>Não vendido</t>
        </is>
      </c>
      <c r="D12" s="4" t="inlineStr">
        <is>
          <t>43</t>
        </is>
      </c>
      <c r="E12" s="5" t="inlineStr">
        <is>
          <t>22.500,00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=HYPERLINK("https://www.leilaoonline.net/lote/detalhe/146384", "080")</f>
      </c>
      <c r="B13" s="4" t="s">
        <f>=HYPERLINK("https://www.leilaoonline.net/lote/detalhe/146384", "CAMINHÃO M.BENZ/1718; 2008/2009; BRANCA; DIESEL - FUNCIONANDO")</f>
      </c>
      <c r="C13" s="4" t="inlineStr">
        <is>
          <t>Não vendido</t>
        </is>
      </c>
      <c r="D13" s="4" t="inlineStr">
        <is>
          <t>68</t>
        </is>
      </c>
      <c r="E13" s="5" t="inlineStr">
        <is>
          <t>139.500,00</t>
        </is>
      </c>
      <c r="F13" s="4" t="inlineStr">
        <is>
          <t>1500.00</t>
        </is>
      </c>
    </row>
    <row collapsed="false" customFormat="false" customHeight="false" hidden="false" ht="12.1" outlineLevel="0" r="14">
      <c r="A14" s="5" t="s">
        <f>=HYPERLINK("https://www.leilaoonline.net/lote/detalhe/146386", "081")</f>
      </c>
      <c r="B14" s="4" t="s">
        <f>=HYPERLINK("https://www.leilaoonline.net/lote/detalhe/146386", "veja o vídeo!! CHEVROLET/S10 HC DD4A; 2020/2020; PRETA; DIESEL - FUNCIONANDO")</f>
      </c>
      <c r="C14" s="4" t="inlineStr">
        <is>
          <t>Não vendido</t>
        </is>
      </c>
      <c r="D14" s="4" t="inlineStr">
        <is>
          <t>146</t>
        </is>
      </c>
      <c r="E14" s="5" t="inlineStr">
        <is>
          <t>131.500,00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=HYPERLINK("https://www.leilaoonline.net/lote/detalhe/146388", "082")</f>
      </c>
      <c r="B15" s="4" t="s">
        <f>=HYPERLINK("https://www.leilaoonline.net/lote/detalhe/146388", "I/FORD FOCUS 2.0L HA; 2008/2009; PRETA; GASOLINA - FUNCIONANDO")</f>
      </c>
      <c r="C15" s="4" t="inlineStr">
        <is>
          <t>Não vendido</t>
        </is>
      </c>
      <c r="D15" s="4" t="inlineStr">
        <is>
          <t>9</t>
        </is>
      </c>
      <c r="E15" s="5" t="inlineStr">
        <is>
          <t>17.500,00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=HYPERLINK("https://www.leilaoonline.net/lote/detalhe/146385", "084")</f>
      </c>
      <c r="B16" s="4" t="s">
        <f>=HYPERLINK("https://www.leilaoonline.net/lote/detalhe/146385", "HYUNDAI/HB20S 1.6M COMF; 2014/2015; PRETA; ALCO./GASOL. - FUNCIONANDO - IPVA 2022 OK")</f>
      </c>
      <c r="C16" s="4" t="inlineStr">
        <is>
          <t>Não vendido</t>
        </is>
      </c>
      <c r="D16" s="4" t="inlineStr">
        <is>
          <t>32</t>
        </is>
      </c>
      <c r="E16" s="5" t="inlineStr">
        <is>
          <t>28.769,00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=HYPERLINK("https://www.leilaoonline.net/lote/detalhe/146382", "085")</f>
      </c>
      <c r="B17" s="4" t="s">
        <f>=HYPERLINK("https://www.leilaoonline.net/lote/detalhe/146382", "GM/S10 2.2 RONTAN AMB; 2000/2000; BRANCA; GASOLINA - FUNCIONANDO")</f>
      </c>
      <c r="C17" s="4" t="inlineStr">
        <is>
          <t>Não vendido</t>
        </is>
      </c>
      <c r="D17" s="4" t="inlineStr">
        <is>
          <t>5</t>
        </is>
      </c>
      <c r="E17" s="5" t="inlineStr">
        <is>
          <t>5.500,00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=HYPERLINK("https://www.leilaoonline.net/lote/detalhe/146831", "086")</f>
      </c>
      <c r="B18" s="4" t="s">
        <f>=HYPERLINK("https://www.leilaoonline.net/lote/detalhe/146831", "veja o vídeo!! FORD/ECOSPORT XLT2.0FLEX; 2010/2011; PRATA; ALCO./GASOL. - FUNCIONANDO - IPVA 2022 OK")</f>
      </c>
      <c r="C18" s="4" t="inlineStr">
        <is>
          <t>Não vendido</t>
        </is>
      </c>
      <c r="D18" s="4" t="inlineStr">
        <is>
          <t>24</t>
        </is>
      </c>
      <c r="E18" s="5" t="inlineStr">
        <is>
          <t>20.000,00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=HYPERLINK("https://www.leilaoonline.net/lote/detalhe/146832", "087")</f>
      </c>
      <c r="B19" s="4" t="s">
        <f>=HYPERLINK("https://www.leilaoonline.net/lote/detalhe/146832", "veja o vídeo!! RENAULT/KWID ZEN 10MT; 2019/2020; LARANJA; ALCO./GASOL. - FUNCIONANDO - IPVA 2022 OK")</f>
      </c>
      <c r="C19" s="4" t="inlineStr">
        <is>
          <t>Não vendido</t>
        </is>
      </c>
      <c r="D19" s="4" t="inlineStr">
        <is>
          <t>44</t>
        </is>
      </c>
      <c r="E19" s="5" t="inlineStr">
        <is>
          <t>23.000,00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=HYPERLINK("https://www.leilaoonline.net/lote/detalhe/146390", "093")</f>
      </c>
      <c r="B20" s="4" t="s">
        <f>=HYPERLINK("https://www.leilaoonline.net/lote/detalhe/146390", "HYUNDAI/CRETA 20A PRESTI; 2019/2020; PRATA; ALCO./GASOL. - FUNC. - IPVA 2022 OK - APROX. 30.700KM - FIPE: 113.700,00")</f>
      </c>
      <c r="C20" s="4" t="inlineStr">
        <is>
          <t>Não vendido</t>
        </is>
      </c>
      <c r="D20" s="4" t="inlineStr">
        <is>
          <t>62</t>
        </is>
      </c>
      <c r="E20" s="5" t="inlineStr">
        <is>
          <t>43.000,00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=HYPERLINK("https://www.leilaoonline.net/lote/detalhe/146380", "094")</f>
      </c>
      <c r="B21" s="4" t="s">
        <f>=HYPERLINK("https://www.leilaoonline.net/lote/detalhe/146380", "MMC/L200 TRITON FLEX; 2010/2011; BRANCA; ALCO./GASOL. - FUNCIONANDO")</f>
      </c>
      <c r="C21" s="4" t="inlineStr">
        <is>
          <t>Não vendido</t>
        </is>
      </c>
      <c r="D21" s="4" t="inlineStr">
        <is>
          <t>83</t>
        </is>
      </c>
      <c r="E21" s="5" t="inlineStr">
        <is>
          <t>47.500,00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=HYPERLINK("https://www.leilaoonline.net/lote/detalhe/146814", "095")</f>
      </c>
      <c r="B22" s="4" t="s">
        <f>=HYPERLINK("https://www.leilaoonline.net/lote/detalhe/146814", "veja o vídeo!! HONDA/WR-V EXL CVT; 2017/2018; VERMELHA; ALCO./GASOL. - FUNCIONANDO - IPVA 2022 OK")</f>
      </c>
      <c r="C22" s="4" t="inlineStr">
        <is>
          <t>Não vendido</t>
        </is>
      </c>
      <c r="D22" s="4" t="inlineStr">
        <is>
          <t>14</t>
        </is>
      </c>
      <c r="E22" s="5" t="inlineStr">
        <is>
          <t>21.000,00</t>
        </is>
      </c>
      <c r="F22" s="4" t="inlineStr">
        <is>
          <t>1500.00</t>
        </is>
      </c>
    </row>
    <row collapsed="false" customFormat="false" customHeight="false" hidden="false" ht="12.1" outlineLevel="0" r="23">
      <c r="A23" s="5" t="s">
        <f>=HYPERLINK("https://www.leilaoonline.net/lote/detalhe/146821", "096")</f>
      </c>
      <c r="B23" s="4" t="s">
        <f>=HYPERLINK("https://www.leilaoonline.net/lote/detalhe/146821", "veja o vídeo!! I/AUDI A3 LM 122CV I; 2015/2016; BRANCA; GASOLINA - FUNCIONANDO - IPVA 2022 OK")</f>
      </c>
      <c r="C23" s="4" t="inlineStr">
        <is>
          <t>Não vendido</t>
        </is>
      </c>
      <c r="D23" s="4" t="inlineStr">
        <is>
          <t>37</t>
        </is>
      </c>
      <c r="E23" s="5" t="inlineStr">
        <is>
          <t>37.000,00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=HYPERLINK("https://www.leilaoonline.net/lote/detalhe/146391", "097")</f>
      </c>
      <c r="B24" s="4" t="s">
        <f>=HYPERLINK("https://www.leilaoonline.net/lote/detalhe/146391", "veja o vídeo!! TOYOTA/COROLLA XEI20FLEX; 2016/2017; AZUL; ALCO./GASOL. - FUNCIONANDO - IPVA 2022 OK -  FIPE: 93.238,00")</f>
      </c>
      <c r="C24" s="4" t="inlineStr">
        <is>
          <t>Não vendido</t>
        </is>
      </c>
      <c r="D24" s="4" t="inlineStr">
        <is>
          <t>40</t>
        </is>
      </c>
      <c r="E24" s="5" t="inlineStr">
        <is>
          <t>51.250,00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=HYPERLINK("https://www.leilaoonline.net/lote/detalhe/146811", "098")</f>
      </c>
      <c r="B25" s="4" t="s">
        <f>=HYPERLINK("https://www.leilaoonline.net/lote/detalhe/146811", "I/TOYOTA HILUX SW4 4X2SR; 2013/2013; PRATA; ALCO./GASOL. - FUNCIONANDO - IPVA 2022 OK - FIPE R$ 103.787,00")</f>
      </c>
      <c r="C25" s="4" t="inlineStr">
        <is>
          <t>Não vendido</t>
        </is>
      </c>
      <c r="D25" s="4" t="inlineStr">
        <is>
          <t>63</t>
        </is>
      </c>
      <c r="E25" s="5" t="inlineStr">
        <is>
          <t>35.000,00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=HYPERLINK("https://www.leilaoonline.net/lote/detalhe/146383", "099")</f>
      </c>
      <c r="B26" s="4" t="s">
        <f>=HYPERLINK("https://www.leilaoonline.net/lote/detalhe/146383", "FIAT/PALIO WEEK TREKKING; 2010/2010; BRANCA; ALCO./GASOL. - FUNCIONANDO")</f>
      </c>
      <c r="C26" s="4" t="inlineStr">
        <is>
          <t>Não vendido</t>
        </is>
      </c>
      <c r="D26" s="4" t="inlineStr">
        <is>
          <t>18</t>
        </is>
      </c>
      <c r="E26" s="5" t="inlineStr">
        <is>
          <t>16.000,00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=HYPERLINK("https://www.leilaoonline.net/lote/detalhe/146813", "100")</f>
      </c>
      <c r="B27" s="4" t="s">
        <f>=HYPERLINK("https://www.leilaoonline.net/lote/detalhe/146813", "TOYOTA/YARIS HA XL15; 2022/2023; BRANCA; ALCO./GASOL. - FUNCIONANDO - IPVA 2022 OK - APROX. 677KM")</f>
      </c>
      <c r="C27" s="4" t="inlineStr">
        <is>
          <t>Vendido</t>
        </is>
      </c>
      <c r="D27" s="4" t="inlineStr">
        <is>
          <t>51</t>
        </is>
      </c>
      <c r="E27" s="5" t="inlineStr">
        <is>
          <t>58.500,00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=HYPERLINK("https://www.leilaoonline.net/lote/detalhe/146381", "101")</f>
      </c>
      <c r="B28" s="4" t="s">
        <f>=HYPERLINK("https://www.leilaoonline.net/lote/detalhe/146381", "FIAT PALIO WEEKEND ADVENTURE; 2018/2018; PRATA; ALCO./GASOL. - FUNCIONANDO - FROTA 974; CP 122")</f>
      </c>
      <c r="C28" s="4" t="inlineStr">
        <is>
          <t>Não vendido</t>
        </is>
      </c>
      <c r="D28" s="4" t="inlineStr">
        <is>
          <t>18</t>
        </is>
      </c>
      <c r="E28" s="5" t="inlineStr">
        <is>
          <t>17.000,00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=HYPERLINK("https://www.leilaoonline.net/lote/detalhe/146818", "102")</f>
      </c>
      <c r="B29" s="4" t="s">
        <f>=HYPERLINK("https://www.leilaoonline.net/lote/detalhe/146818", "TOYOTA/COROLLA XEI20FLEX; 2018//2019; PRETA; ALCO./GASOL. - FUNCIONANDO - IPVA 2022 OK")</f>
      </c>
      <c r="C29" s="4" t="inlineStr">
        <is>
          <t>Não vendido</t>
        </is>
      </c>
      <c r="D29" s="4" t="inlineStr">
        <is>
          <t>18</t>
        </is>
      </c>
      <c r="E29" s="5" t="inlineStr">
        <is>
          <t>50.000,00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=HYPERLINK("https://www.leilaoonline.net/lote/detalhe/146395", "103")</f>
      </c>
      <c r="B30" s="4" t="s">
        <f>=HYPERLINK("https://www.leilaoonline.net/lote/detalhe/146395", "GM/S10 2.2 D; 1997/1998; BRANCA; GASOLINA - FUNCIONANDO - IPVA 2022 OK")</f>
      </c>
      <c r="C30" s="4" t="inlineStr">
        <is>
          <t>Vendido</t>
        </is>
      </c>
      <c r="D30" s="4" t="inlineStr">
        <is>
          <t>44</t>
        </is>
      </c>
      <c r="E30" s="5" t="inlineStr">
        <is>
          <t>22.269,00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=HYPERLINK("https://www.leilaoonline.net/lote/detalhe/146394", "104")</f>
      </c>
      <c r="B31" s="4" t="s">
        <f>=HYPERLINK("https://www.leilaoonline.net/lote/detalhe/146394", "HYUNDAY/HB20S 10M EVOLUT; 2020/2021; CINZA, ALCO./GASOL.")</f>
      </c>
      <c r="C31" s="4" t="inlineStr">
        <is>
          <t>Não vendido</t>
        </is>
      </c>
      <c r="D31" s="4" t="inlineStr">
        <is>
          <t>9</t>
        </is>
      </c>
      <c r="E31" s="5" t="inlineStr">
        <is>
          <t>40.000,00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=HYPERLINK("https://www.leilaoonline.net/lote/detalhe/146397", "105")</f>
      </c>
      <c r="B32" s="4" t="s">
        <f>=HYPERLINK("https://www.leilaoonline.net/lote/detalhe/146397", "FIAT/DUCATO MAXICARGO; 2014/2015; BRANCA; DIESEL - FUNCIONANDO")</f>
      </c>
      <c r="C32" s="4" t="inlineStr">
        <is>
          <t>Não vendido</t>
        </is>
      </c>
      <c r="D32" s="4" t="inlineStr">
        <is>
          <t>27</t>
        </is>
      </c>
      <c r="E32" s="5" t="inlineStr">
        <is>
          <t>53.500,00</t>
        </is>
      </c>
      <c r="F32" s="4" t="inlineStr">
        <is>
          <t>1500.00</t>
        </is>
      </c>
    </row>
    <row collapsed="false" customFormat="false" customHeight="false" hidden="false" ht="12.1" outlineLevel="0" r="33">
      <c r="A33" s="5" t="s">
        <f>=HYPERLINK("https://www.leilaoonline.net/lote/detalhe/146396", "106")</f>
      </c>
      <c r="B33" s="4" t="s">
        <f>=HYPERLINK("https://www.leilaoonline.net/lote/detalhe/146396", "CAMINHÃO FORD 11000; 1990/1990")</f>
      </c>
      <c r="C33" s="4" t="inlineStr">
        <is>
          <t>Não vendido</t>
        </is>
      </c>
      <c r="D33" s="4" t="inlineStr">
        <is>
          <t>33</t>
        </is>
      </c>
      <c r="E33" s="5" t="inlineStr">
        <is>
          <t>41.000,00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=HYPERLINK("https://www.leilaoonline.net/lote/detalhe/146812", "108")</f>
      </c>
      <c r="B34" s="4" t="s">
        <f>=HYPERLINK("https://www.leilaoonline.net/lote/detalhe/146812", "veja o vídeo!! GM/S10 2.2 D; 1997/1998; BRANCA; GASOLINA - FUNCIONANDO")</f>
      </c>
      <c r="C34" s="4" t="inlineStr">
        <is>
          <t>Não vendido</t>
        </is>
      </c>
      <c r="D34" s="4" t="inlineStr">
        <is>
          <t>47</t>
        </is>
      </c>
      <c r="E34" s="5" t="inlineStr">
        <is>
          <t>22.750,00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=HYPERLINK("https://www.leilaoonline.net/lote/detalhe/146398", "109")</f>
      </c>
      <c r="B35" s="4" t="s">
        <f>=HYPERLINK("https://www.leilaoonline.net/lote/detalhe/146398", "VW/UP MOVE MB TSI; 2015/2016; PRETO; ALCO./GASOL.- FUNCIONANDO - FROTA J64")</f>
      </c>
      <c r="C35" s="4" t="inlineStr">
        <is>
          <t>Não vendido</t>
        </is>
      </c>
      <c r="D35" s="4" t="inlineStr">
        <is>
          <t>14</t>
        </is>
      </c>
      <c r="E35" s="5" t="inlineStr">
        <is>
          <t>28.000,00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=HYPERLINK("https://www.leilaoonline.net/lote/detalhe/146399", "110")</f>
      </c>
      <c r="B36" s="4" t="s">
        <f>=HYPERLINK("https://www.leilaoonline.net/lote/detalhe/146399", "FIAT PALIO WEEKEND ADVENTURE; 2018/2018; PRATA; ALCO./GASOL. - FUNCIONANDO - FROTA 403; CP 123")</f>
      </c>
      <c r="C36" s="4" t="inlineStr">
        <is>
          <t>Não vendido</t>
        </is>
      </c>
      <c r="D36" s="4" t="inlineStr">
        <is>
          <t>5</t>
        </is>
      </c>
      <c r="E36" s="5" t="inlineStr">
        <is>
          <t>13.000,00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=HYPERLINK("https://www.leilaoonline.net/lote/detalhe/146833", "115")</f>
      </c>
      <c r="B37" s="4" t="s">
        <f>=HYPERLINK("https://www.leilaoonline.net/lote/detalhe/146833", "veja o vídeo!! I/VW PASSAT 2.0T; 2013/2013; PRETA; GASOLINA - FUNCIONANDO - IPVA 2022 OK ")</f>
      </c>
      <c r="C37" s="4" t="inlineStr">
        <is>
          <t>Não vendido</t>
        </is>
      </c>
      <c r="D37" s="4" t="inlineStr">
        <is>
          <t>27</t>
        </is>
      </c>
      <c r="E37" s="5" t="inlineStr">
        <is>
          <t>64.750,00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=HYPERLINK("https://www.leilaoonline.net/lote/detalhe/146817", "132")</f>
      </c>
      <c r="B38" s="4" t="s">
        <f>=HYPERLINK("https://www.leilaoonline.net/lote/detalhe/146817", "veja o vídeo!! FIAT/IDEA ATTRACTIVE 1.4; 2011/2012; PRATA; ALCO./GASOL. - FUNCIONANDO - IPVA 2022 OK")</f>
      </c>
      <c r="C38" s="4" t="inlineStr">
        <is>
          <t>Não vendido</t>
        </is>
      </c>
      <c r="D38" s="4" t="inlineStr">
        <is>
          <t>10</t>
        </is>
      </c>
      <c r="E38" s="5" t="inlineStr">
        <is>
          <t>14.500,00</t>
        </is>
      </c>
      <c r="F3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2026-06-30T07:40:34.00Z</dcterms:created>
  <dc:creator>Tellks Tecnologia</dc:creator>
  <cp:revision>0</cp:revision>
</cp:coreProperties>
</file>