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5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ELETRÔNICOS DIVERSOS, ELETRODOMÉSTICOS E UTENSÍLIOS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19/10/2022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=HYPERLINK("https://www.leilaoonline.net/lote/detalhe/146303", "001")</f>
      </c>
      <c r="B11" s="4" t="s">
        <f>=HYPERLINK("https://www.leilaoonline.net/lote/detalhe/146303", " Cervejeiro, 556 litros -3 graus negativos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2.100,00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=HYPERLINK("https://www.leilaoonline.net/lote/detalhe/146281", "002")</f>
      </c>
      <c r="B12" s="4" t="s">
        <f>=HYPERLINK("https://www.leilaoonline.net/lote/detalhe/146281", " Aprox. 15 kg de imã (1,0cm de largura)")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=HYPERLINK("https://www.leilaoonline.net/lote/detalhe/146274", "003")</f>
      </c>
      <c r="B13" s="4" t="s">
        <f>=HYPERLINK("https://www.leilaoonline.net/lote/detalhe/146274", " 01 Motor Weg 10 hp 1160 rpm com polia")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1.200,00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=HYPERLINK("https://www.leilaoonline.net/lote/detalhe/146265", "004")</f>
      </c>
      <c r="B14" s="4" t="s">
        <f>=HYPERLINK("https://www.leilaoonline.net/lote/detalhe/146265", " Triturador / Picador. Sem motor")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1.200,00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=HYPERLINK("https://www.leilaoonline.net/lote/detalhe/146207", "005")</f>
      </c>
      <c r="B15" s="4" t="s">
        <f>=HYPERLINK("https://www.leilaoonline.net/lote/detalhe/146207", " Caixa registradora Argus anos 70.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=HYPERLINK("https://www.leilaoonline.net/lote/detalhe/146219", "006")</f>
      </c>
      <c r="B16" s="4" t="s">
        <f>=HYPERLINK("https://www.leilaoonline.net/lote/detalhe/146219", " Motosserra")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250,00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=HYPERLINK("https://www.leilaoonline.net/lote/detalhe/146218", "007")</f>
      </c>
      <c r="B17" s="4" t="s">
        <f>=HYPERLINK("https://www.leilaoonline.net/lote/detalhe/146218", " Motosserra")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250,00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=HYPERLINK("https://www.leilaoonline.net/lote/detalhe/146269", "008")</f>
      </c>
      <c r="B18" s="4" t="s">
        <f>=HYPERLINK("https://www.leilaoonline.net/lote/detalhe/146269", " 2 Máquinas de padaria")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800,00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=HYPERLINK("https://www.leilaoonline.net/lote/detalhe/146283", "009")</f>
      </c>
      <c r="B19" s="4" t="s">
        <f>=HYPERLINK("https://www.leilaoonline.net/lote/detalhe/146283", " Sucata de 5 lavadoras ,5 mangueiras e 5 pistolas")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=HYPERLINK("https://www.leilaoonline.net/lote/detalhe/146266", "010")</f>
      </c>
      <c r="B20" s="4" t="s">
        <f>=HYPERLINK("https://www.leilaoonline.net/lote/detalhe/146266", " 2 carrinhos")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150,00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=HYPERLINK("https://www.leilaoonline.net/lote/detalhe/146288", "011")</f>
      </c>
      <c r="B21" s="4" t="s">
        <f>=HYPERLINK("https://www.leilaoonline.net/lote/detalhe/146288", " Sucata de 5 lavadoras ,5 mangueiras e 5 pistolas")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=HYPERLINK("https://www.leilaoonline.net/lote/detalhe/148577", "012")</f>
      </c>
      <c r="B22" s="4" t="s">
        <f>=HYPERLINK("https://www.leilaoonline.net/lote/detalhe/148577", " BUFFET DE HOTDOG OU MOLHEIRA ELETRICA 220V - FUNCIONANDO")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=HYPERLINK("https://www.leilaoonline.net/lote/detalhe/146271", "013")</f>
      </c>
      <c r="B23" s="4" t="s">
        <f>=HYPERLINK("https://www.leilaoonline.net/lote/detalhe/146271", " 01 Motor Weg 10 hp 1160 rpm com polia")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1.200,00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=HYPERLINK("https://www.leilaoonline.net/lote/detalhe/146267", "014")</f>
      </c>
      <c r="B24" s="4" t="s">
        <f>=HYPERLINK("https://www.leilaoonline.net/lote/detalhe/146267", " 2 purificadores de água")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=HYPERLINK("https://www.leilaoonline.net/lote/detalhe/146216", "015")</f>
      </c>
      <c r="B25" s="4" t="s">
        <f>=HYPERLINK("https://www.leilaoonline.net/lote/detalhe/146216", " Amassadeira rápida")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=HYPERLINK("https://www.leilaoonline.net/lote/detalhe/146264", "016")</f>
      </c>
      <c r="B26" s="4" t="s">
        <f>=HYPERLINK("https://www.leilaoonline.net/lote/detalhe/146264", " Balança antiga")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250,00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=HYPERLINK("https://www.leilaoonline.net/lote/detalhe/146214", "017")</f>
      </c>
      <c r="B27" s="4" t="s">
        <f>=HYPERLINK("https://www.leilaoonline.net/lote/detalhe/146214", " Sucata de coolers aprox.9")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450,00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=HYPERLINK("https://www.leilaoonline.net/lote/detalhe/146221", "018")</f>
      </c>
      <c r="B28" s="4" t="s">
        <f>=HYPERLINK("https://www.leilaoonline.net/lote/detalhe/146221", " 50 motores de refrigeração variados")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=HYPERLINK("https://www.leilaoonline.net/lote/detalhe/146220", "019")</f>
      </c>
      <c r="B29" s="4" t="s">
        <f>=HYPERLINK("https://www.leilaoonline.net/lote/detalhe/146220", " 50 motores de refrigeração variados")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=HYPERLINK("https://www.leilaoonline.net/lote/detalhe/146223", "020")</f>
      </c>
      <c r="B30" s="4" t="s">
        <f>=HYPERLINK("https://www.leilaoonline.net/lote/detalhe/146223", " 50 motores de refrigeração variados")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=HYPERLINK("https://www.leilaoonline.net/lote/detalhe/146282", "021")</f>
      </c>
      <c r="B31" s="4" t="s">
        <f>=HYPERLINK("https://www.leilaoonline.net/lote/detalhe/146282", " Sucata de 5 lavadoras ,5 mangueiras e 5 pistolas")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=HYPERLINK("https://www.leilaoonline.net/lote/detalhe/146222", "022")</f>
      </c>
      <c r="B32" s="4" t="s">
        <f>=HYPERLINK("https://www.leilaoonline.net/lote/detalhe/146222", " Ar condicionado 48.000 Btu´s")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750,00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=HYPERLINK("https://www.leilaoonline.net/lote/detalhe/146224", "023")</f>
      </c>
      <c r="B33" s="4" t="s">
        <f>=HYPERLINK("https://www.leilaoonline.net/lote/detalhe/146224", " Compressor de ar")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600,00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=HYPERLINK("https://www.leilaoonline.net/lote/detalhe/146213", "024")</f>
      </c>
      <c r="B34" s="4" t="s">
        <f>=HYPERLINK("https://www.leilaoonline.net/lote/detalhe/146213", " 2 portas com vidro duplo temperado 1.43 x0,64")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=HYPERLINK("https://www.leilaoonline.net/lote/detalhe/146215", "025")</f>
      </c>
      <c r="B35" s="4" t="s">
        <f>=HYPERLINK("https://www.leilaoonline.net/lote/detalhe/146215", " 2 portas com vidro duplo temperado 1.43 x0,64")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=HYPERLINK("https://www.leilaoonline.net/lote/detalhe/146292", "026")</f>
      </c>
      <c r="B36" s="4" t="s">
        <f>=HYPERLINK("https://www.leilaoonline.net/lote/detalhe/146292", " Sucata de 5 lavadoras ,5 mangueiras e 5 pistolas")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400,00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=HYPERLINK("https://www.leilaoonline.net/lote/detalhe/146290", "027")</f>
      </c>
      <c r="B37" s="4" t="s">
        <f>=HYPERLINK("https://www.leilaoonline.net/lote/detalhe/146290", " Sucata de 5 lavadoras ,5 mangueiras e 5 pistolas")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400,00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=HYPERLINK("https://www.leilaoonline.net/lote/detalhe/146285", "028")</f>
      </c>
      <c r="B38" s="4" t="s">
        <f>=HYPERLINK("https://www.leilaoonline.net/lote/detalhe/146285", " Resistência 220/380")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350,00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=HYPERLINK("https://www.leilaoonline.net/lote/detalhe/146291", "029")</f>
      </c>
      <c r="B39" s="4" t="s">
        <f>=HYPERLINK("https://www.leilaoonline.net/lote/detalhe/146291", " 1 Conjunto de churrasco 14 peças   suporte")</f>
      </c>
      <c r="C39" s="4" t="inlineStr">
        <is>
          <t>Vendido</t>
        </is>
      </c>
      <c r="D39" s="4" t="inlineStr">
        <is>
          <t>1</t>
        </is>
      </c>
      <c r="E39" s="5" t="inlineStr">
        <is>
          <t>180,00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=HYPERLINK("https://www.leilaoonline.net/lote/detalhe/146268", "030")</f>
      </c>
      <c r="B40" s="4" t="s">
        <f>=HYPERLINK("https://www.leilaoonline.net/lote/detalhe/146268", " Soprador com turbina com motor trifásico")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1.200,00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=HYPERLINK("https://www.leilaoonline.net/lote/detalhe/146275", "031")</f>
      </c>
      <c r="B41" s="4" t="s">
        <f>=HYPERLINK("https://www.leilaoonline.net/lote/detalhe/146275", " 01 Motor Weg 10 hp 1160 rpm com polia")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1.200,00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=HYPERLINK("https://www.leilaoonline.net/lote/detalhe/146230", "032")</f>
      </c>
      <c r="B42" s="4" t="s">
        <f>=HYPERLINK("https://www.leilaoonline.net/lote/detalhe/146230", " Sucata -1 pressurizador")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=HYPERLINK("https://www.leilaoonline.net/lote/detalhe/146272", "033")</f>
      </c>
      <c r="B43" s="4" t="s">
        <f>=HYPERLINK("https://www.leilaoonline.net/lote/detalhe/146272", " 01 Motor Weg 10 hp 1160 rpm com polia")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1.200,00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=HYPERLINK("https://www.leilaoonline.net/lote/detalhe/146273", "034")</f>
      </c>
      <c r="B44" s="4" t="s">
        <f>=HYPERLINK("https://www.leilaoonline.net/lote/detalhe/146273", " 01 Motor Weg 10 hp 1160 rpm com polia")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1.200,00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=HYPERLINK("https://www.leilaoonline.net/lote/detalhe/146217", "035")</f>
      </c>
      <c r="B45" s="4" t="s">
        <f>=HYPERLINK("https://www.leilaoonline.net/lote/detalhe/146217", " Junker")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500,00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=HYPERLINK("https://www.leilaoonline.net/lote/detalhe/146287", "036")</f>
      </c>
      <c r="B46" s="4" t="s">
        <f>=HYPERLINK("https://www.leilaoonline.net/lote/detalhe/146287", " 1 Conjunto de churrasco 14 peças   suporte")</f>
      </c>
      <c r="C46" s="4" t="inlineStr">
        <is>
          <t>Vendido</t>
        </is>
      </c>
      <c r="D46" s="4" t="inlineStr">
        <is>
          <t>1</t>
        </is>
      </c>
      <c r="E46" s="5" t="inlineStr">
        <is>
          <t>180,00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=HYPERLINK("https://www.leilaoonline.net/lote/detalhe/146227", "037")</f>
      </c>
      <c r="B47" s="4" t="s">
        <f>=HYPERLINK("https://www.leilaoonline.net/lote/detalhe/146227", " Motor e redutora")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700,00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=HYPERLINK("https://www.leilaoonline.net/lote/detalhe/146225", "038")</f>
      </c>
      <c r="B48" s="4" t="s">
        <f>=HYPERLINK("https://www.leilaoonline.net/lote/detalhe/146225", " Motor e redutora")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700,00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=HYPERLINK("https://www.leilaoonline.net/lote/detalhe/146226", "039")</f>
      </c>
      <c r="B49" s="4" t="s">
        <f>=HYPERLINK("https://www.leilaoonline.net/lote/detalhe/146226", " Aprox.50 peças de carburadores de roçadeiras")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550,00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=HYPERLINK("https://www.leilaoonline.net/lote/detalhe/146229", "040")</f>
      </c>
      <c r="B50" s="4" t="s">
        <f>=HYPERLINK("https://www.leilaoonline.net/lote/detalhe/146229", " Sucata -3 bombas")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=HYPERLINK("https://www.leilaoonline.net/lote/detalhe/146294", "041")</f>
      </c>
      <c r="B51" s="4" t="s">
        <f>=HYPERLINK("https://www.leilaoonline.net/lote/detalhe/146294", " 1 Conjunto de churrasco 14 peças   suporte")</f>
      </c>
      <c r="C51" s="4" t="inlineStr">
        <is>
          <t>Vendido</t>
        </is>
      </c>
      <c r="D51" s="4" t="inlineStr">
        <is>
          <t>1</t>
        </is>
      </c>
      <c r="E51" s="5" t="inlineStr">
        <is>
          <t>180,00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=HYPERLINK("https://www.leilaoonline.net/lote/detalhe/146284", "042")</f>
      </c>
      <c r="B52" s="4" t="s">
        <f>=HYPERLINK("https://www.leilaoonline.net/lote/detalhe/146284", " 1 Conjunto de churrasco 14 peças   suporte")</f>
      </c>
      <c r="C52" s="4" t="inlineStr">
        <is>
          <t>Vendido</t>
        </is>
      </c>
      <c r="D52" s="4" t="inlineStr">
        <is>
          <t>1</t>
        </is>
      </c>
      <c r="E52" s="5" t="inlineStr">
        <is>
          <t>180,00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=HYPERLINK("https://www.leilaoonline.net/lote/detalhe/146293", "043")</f>
      </c>
      <c r="B53" s="4" t="s">
        <f>=HYPERLINK("https://www.leilaoonline.net/lote/detalhe/146293", " 1 Conjunto de churrasco 14 peças   suporte")</f>
      </c>
      <c r="C53" s="4" t="inlineStr">
        <is>
          <t>Vendido</t>
        </is>
      </c>
      <c r="D53" s="4" t="inlineStr">
        <is>
          <t>1</t>
        </is>
      </c>
      <c r="E53" s="5" t="inlineStr">
        <is>
          <t>180,00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=HYPERLINK("https://www.leilaoonline.net/lote/detalhe/146228", "044")</f>
      </c>
      <c r="B54" s="4" t="s">
        <f>=HYPERLINK("https://www.leilaoonline.net/lote/detalhe/146228", " Frigobar funcionando 220voltz")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350,00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=HYPERLINK("https://www.leilaoonline.net/lote/detalhe/146234", "045")</f>
      </c>
      <c r="B55" s="4" t="s">
        <f>=HYPERLINK("https://www.leilaoonline.net/lote/detalhe/146234", " Sucata -2 aspiradores e carregador de bateria")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=HYPERLINK("https://www.leilaoonline.net/lote/detalhe/146231", "046")</f>
      </c>
      <c r="B56" s="4" t="s">
        <f>=HYPERLINK("https://www.leilaoonline.net/lote/detalhe/146231", " Sucata - Máquina para gesso")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450,00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=HYPERLINK("https://www.leilaoonline.net/lote/detalhe/146232", "047")</f>
      </c>
      <c r="B57" s="4" t="s">
        <f>=HYPERLINK("https://www.leilaoonline.net/lote/detalhe/146232", " Sucata - 3 compressores")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650,00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=HYPERLINK("https://www.leilaoonline.net/lote/detalhe/146233", "048")</f>
      </c>
      <c r="B58" s="4" t="s">
        <f>=HYPERLINK("https://www.leilaoonline.net/lote/detalhe/146233", " 01 Motor e 1 mancal")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450,00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=HYPERLINK("https://www.leilaoonline.net/lote/detalhe/146235", "049")</f>
      </c>
      <c r="B59" s="4" t="s">
        <f>=HYPERLINK("https://www.leilaoonline.net/lote/detalhe/146235", " Sucata de ar condicionado")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2.000,00</t>
        </is>
      </c>
      <c r="F59" s="4" t="inlineStr">
        <is>
          <t>200.00</t>
        </is>
      </c>
    </row>
    <row collapsed="false" customFormat="false" customHeight="false" hidden="false" ht="12.1" outlineLevel="0" r="60">
      <c r="A60" s="5" t="s">
        <f>=HYPERLINK("https://www.leilaoonline.net/lote/detalhe/146236", "050")</f>
      </c>
      <c r="B60" s="4" t="s">
        <f>=HYPERLINK("https://www.leilaoonline.net/lote/detalhe/146236", " Sucata lâmpadas solar para jardim aprox.12 peças")</f>
      </c>
      <c r="C60" s="4" t="inlineStr">
        <is>
          <t>Vendido</t>
        </is>
      </c>
      <c r="D60" s="4" t="inlineStr">
        <is>
          <t>1</t>
        </is>
      </c>
      <c r="E60" s="5" t="inlineStr">
        <is>
          <t>200,00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=HYPERLINK("https://www.leilaoonline.net/lote/detalhe/146238", "051")</f>
      </c>
      <c r="B61" s="4" t="s">
        <f>=HYPERLINK("https://www.leilaoonline.net/lote/detalhe/146238", " Sucata lâmpadas solar para jardim aprox.12 peças")</f>
      </c>
      <c r="C61" s="4" t="inlineStr">
        <is>
          <t>Vendido</t>
        </is>
      </c>
      <c r="D61" s="4" t="inlineStr">
        <is>
          <t>1</t>
        </is>
      </c>
      <c r="E61" s="5" t="inlineStr">
        <is>
          <t>200,00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=HYPERLINK("https://www.leilaoonline.net/lote/detalhe/146237", "052")</f>
      </c>
      <c r="B62" s="4" t="s">
        <f>=HYPERLINK("https://www.leilaoonline.net/lote/detalhe/146237", " Aprox.20 lâmpadas de emergência (sem testes, no estado)")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=HYPERLINK("https://www.leilaoonline.net/lote/detalhe/146239", "053")</f>
      </c>
      <c r="B63" s="4" t="s">
        <f>=HYPERLINK("https://www.leilaoonline.net/lote/detalhe/146239", " Aprox.20 lâmpadas de emergência (sem testes, no estado)")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=HYPERLINK("https://www.leilaoonline.net/lote/detalhe/146240", "054")</f>
      </c>
      <c r="B64" s="4" t="s">
        <f>=HYPERLINK("https://www.leilaoonline.net/lote/detalhe/146240", " Aprox.20 lâmpadas de emergência (sem testes, no estado)")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=HYPERLINK("https://www.leilaoonline.net/lote/detalhe/146241", "055")</f>
      </c>
      <c r="B65" s="4" t="s">
        <f>=HYPERLINK("https://www.leilaoonline.net/lote/detalhe/146241", " Aprox.20 lâmpadas de emergência (sem testes, no estado)")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=HYPERLINK("https://www.leilaoonline.net/lote/detalhe/146243", "056")</f>
      </c>
      <c r="B66" s="4" t="s">
        <f>=HYPERLINK("https://www.leilaoonline.net/lote/detalhe/146243", " Aprox.20 lâmpadas de emergência (sem testes, no estado)")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200,00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=HYPERLINK("https://www.leilaoonline.net/lote/detalhe/146242", "057")</f>
      </c>
      <c r="B67" s="4" t="s">
        <f>=HYPERLINK("https://www.leilaoonline.net/lote/detalhe/146242", " Portão 2.20 altura x2.40 largura")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450,00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=HYPERLINK("https://www.leilaoonline.net/lote/detalhe/146289", "058")</f>
      </c>
      <c r="B68" s="4" t="s">
        <f>=HYPERLINK("https://www.leilaoonline.net/lote/detalhe/146289", " 10 bobinas de papel 0,50 cm de largura. 8 kgs  Total 80 kgs")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180,00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=HYPERLINK("https://www.leilaoonline.net/lote/detalhe/146286", "059")</f>
      </c>
      <c r="B69" s="4" t="s">
        <f>=HYPERLINK("https://www.leilaoonline.net/lote/detalhe/146286", " 10 bobinas de papel 0,50 cm de largura. 8 kgs  Total 80 kgs")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180,00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=HYPERLINK("https://www.leilaoonline.net/lote/detalhe/146295", "060")</f>
      </c>
      <c r="B70" s="4" t="s">
        <f>=HYPERLINK("https://www.leilaoonline.net/lote/detalhe/146295", " 10 bobinas de papel 0,50 cm de largura. 8 kgs  Total 80 kgs")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180,00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=HYPERLINK("https://www.leilaoonline.net/lote/detalhe/146300", "061")</f>
      </c>
      <c r="B71" s="4" t="s">
        <f>=HYPERLINK("https://www.leilaoonline.net/lote/detalhe/146300", " Galochas,serra copo,níveis,luvas de vaqueta")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=HYPERLINK("https://www.leilaoonline.net/lote/detalhe/146244", "062")</f>
      </c>
      <c r="B72" s="4" t="s">
        <f>=HYPERLINK("https://www.leilaoonline.net/lote/detalhe/146244", "Moedor de carnes  (no estado)")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1.900,00</t>
        </is>
      </c>
      <c r="F72" s="4" t="inlineStr">
        <is>
          <t>200.00</t>
        </is>
      </c>
    </row>
    <row collapsed="false" customFormat="false" customHeight="false" hidden="false" ht="12.1" outlineLevel="0" r="73">
      <c r="A73" s="5" t="s">
        <f>=HYPERLINK("https://www.leilaoonline.net/lote/detalhe/146245", "063")</f>
      </c>
      <c r="B73" s="4" t="s">
        <f>=HYPERLINK("https://www.leilaoonline.net/lote/detalhe/146245", "Batedeira com sistema de proteção 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1.900,00</t>
        </is>
      </c>
      <c r="F73" s="4" t="inlineStr">
        <is>
          <t>200.00</t>
        </is>
      </c>
    </row>
    <row collapsed="false" customFormat="false" customHeight="false" hidden="false" ht="12.1" outlineLevel="0" r="74">
      <c r="A74" s="5" t="s">
        <f>=HYPERLINK("https://www.leilaoonline.net/lote/detalhe/146246", "064")</f>
      </c>
      <c r="B74" s="4" t="s">
        <f>=HYPERLINK("https://www.leilaoonline.net/lote/detalhe/146246", "Unidade de refrigeração bock 5 hp (no estado sem teste)")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3.800,00</t>
        </is>
      </c>
      <c r="F74" s="4" t="inlineStr">
        <is>
          <t>200.00</t>
        </is>
      </c>
    </row>
    <row collapsed="false" customFormat="false" customHeight="false" hidden="false" ht="12.1" outlineLevel="0" r="75">
      <c r="A75" s="5" t="s">
        <f>=HYPERLINK("https://www.leilaoonline.net/lote/detalhe/146247", "065")</f>
      </c>
      <c r="B75" s="4" t="s">
        <f>=HYPERLINK("https://www.leilaoonline.net/lote/detalhe/146247", "Compressor de refrigeração Danfoss  Mt 160 (13 hp). Sem uso. Voltagem 380")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4.000,00</t>
        </is>
      </c>
      <c r="F75" s="4" t="inlineStr">
        <is>
          <t>200.00</t>
        </is>
      </c>
    </row>
    <row collapsed="false" customFormat="false" customHeight="false" hidden="false" ht="12.1" outlineLevel="0" r="76">
      <c r="A76" s="5" t="s">
        <f>=HYPERLINK("https://www.leilaoonline.net/lote/detalhe/146299", "066")</f>
      </c>
      <c r="B76" s="4" t="s">
        <f>=HYPERLINK("https://www.leilaoonline.net/lote/detalhe/146299", " Eletrodomésticos ligando")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200,00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=HYPERLINK("https://www.leilaoonline.net/lote/detalhe/146248", "067")</f>
      </c>
      <c r="B77" s="4" t="s">
        <f>=HYPERLINK("https://www.leilaoonline.net/lote/detalhe/146248", " Junker")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500,00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=HYPERLINK("https://www.leilaoonline.net/lote/detalhe/146249", "068")</f>
      </c>
      <c r="B78" s="4" t="s">
        <f>=HYPERLINK("https://www.leilaoonline.net/lote/detalhe/146249", " Junker")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500,00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=HYPERLINK("https://www.leilaoonline.net/lote/detalhe/146301", "069")</f>
      </c>
      <c r="B79" s="4" t="s">
        <f>=HYPERLINK("https://www.leilaoonline.net/lote/detalhe/146301", " Triturador sem uso motor 2 hp monofásico")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1.200,00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=HYPERLINK("https://www.leilaoonline.net/lote/detalhe/146252", "070")</f>
      </c>
      <c r="B80" s="4" t="s">
        <f>=HYPERLINK("https://www.leilaoonline.net/lote/detalhe/146252", " Junker")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500,00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=HYPERLINK("https://www.leilaoonline.net/lote/detalhe/146250", "071")</f>
      </c>
      <c r="B81" s="4" t="s">
        <f>=HYPERLINK("https://www.leilaoonline.net/lote/detalhe/146250", " Junker")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500,00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=HYPERLINK("https://www.leilaoonline.net/lote/detalhe/146251", "072")</f>
      </c>
      <c r="B82" s="4" t="s">
        <f>=HYPERLINK("https://www.leilaoonline.net/lote/detalhe/146251", " Junker")</f>
      </c>
      <c r="C82" s="4" t="inlineStr">
        <is>
          <t>Vendido</t>
        </is>
      </c>
      <c r="D82" s="4" t="inlineStr">
        <is>
          <t>1</t>
        </is>
      </c>
      <c r="E82" s="5" t="inlineStr">
        <is>
          <t>550,00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=HYPERLINK("https://www.leilaoonline.net/lote/detalhe/146253", "073")</f>
      </c>
      <c r="B83" s="4" t="s">
        <f>=HYPERLINK("https://www.leilaoonline.net/lote/detalhe/146253", " Máquina de massas arke 110 v funcionando")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400,00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=HYPERLINK("https://www.leilaoonline.net/lote/detalhe/146254", "074")</f>
      </c>
      <c r="B84" s="4" t="s">
        <f>=HYPERLINK("https://www.leilaoonline.net/lote/detalhe/146254", " 4 aquecedores 110 v funcionando")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250,00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=HYPERLINK("https://www.leilaoonline.net/lote/detalhe/146296", "075")</f>
      </c>
      <c r="B85" s="4" t="s">
        <f>=HYPERLINK("https://www.leilaoonline.net/lote/detalhe/146296", " 6 aquecedores 110v funcionando")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350,00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=HYPERLINK("https://www.leilaoonline.net/lote/detalhe/146256", "076")</f>
      </c>
      <c r="B86" s="4" t="s">
        <f>=HYPERLINK("https://www.leilaoonline.net/lote/detalhe/146256", " 6 aquecedores 110v funcionando")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350,00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=HYPERLINK("https://www.leilaoonline.net/lote/detalhe/146255", "077")</f>
      </c>
      <c r="B87" s="4" t="s">
        <f>=HYPERLINK("https://www.leilaoonline.net/lote/detalhe/146255", " 6 umidificadores bivolt")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300,00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=HYPERLINK("https://www.leilaoonline.net/lote/detalhe/146302", "078")</f>
      </c>
      <c r="B88" s="4" t="s">
        <f>=HYPERLINK("https://www.leilaoonline.net/lote/detalhe/146302", " Itens de iluminação ,eletrodomésticos")</f>
      </c>
      <c r="C88" s="4" t="inlineStr">
        <is>
          <t>Vendido</t>
        </is>
      </c>
      <c r="D88" s="4" t="inlineStr">
        <is>
          <t>2</t>
        </is>
      </c>
      <c r="E88" s="5" t="inlineStr">
        <is>
          <t>300,00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=HYPERLINK("https://www.leilaoonline.net/lote/detalhe/146257", "079")</f>
      </c>
      <c r="B89" s="4" t="s">
        <f>=HYPERLINK("https://www.leilaoonline.net/lote/detalhe/146257", " 1 Compressor novo 2.5 hp monofásico")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900,00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=HYPERLINK("https://www.leilaoonline.net/lote/detalhe/146263", "080")</f>
      </c>
      <c r="B90" s="4" t="s">
        <f>=HYPERLINK("https://www.leilaoonline.net/lote/detalhe/146263", " 1 carretel de arame pra solda mig 1.0 mm")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200,00</t>
        </is>
      </c>
      <c r="F90" s="4" t="inlineStr">
        <is>
          <t>0.00</t>
        </is>
      </c>
    </row>
    <row collapsed="false" customFormat="false" customHeight="false" hidden="false" ht="12.1" outlineLevel="0" r="91">
      <c r="A91" s="5" t="s">
        <f>=HYPERLINK("https://www.leilaoonline.net/lote/detalhe/146258", "081")</f>
      </c>
      <c r="B91" s="4" t="s">
        <f>=HYPERLINK("https://www.leilaoonline.net/lote/detalhe/146258", " 1 carretel de arame pra solda mig 1.0 mm")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200,00</t>
        </is>
      </c>
      <c r="F91" s="4" t="inlineStr">
        <is>
          <t>0.00</t>
        </is>
      </c>
    </row>
    <row collapsed="false" customFormat="false" customHeight="false" hidden="false" ht="12.1" outlineLevel="0" r="92">
      <c r="A92" s="5" t="s">
        <f>=HYPERLINK("https://www.leilaoonline.net/lote/detalhe/146261", "082")</f>
      </c>
      <c r="B92" s="4" t="s">
        <f>=HYPERLINK("https://www.leilaoonline.net/lote/detalhe/146261", " 1 carretel de arame pra solda mig 1.0 mm")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200,00</t>
        </is>
      </c>
      <c r="F92" s="4" t="inlineStr">
        <is>
          <t>0.00</t>
        </is>
      </c>
    </row>
    <row collapsed="false" customFormat="false" customHeight="false" hidden="false" ht="12.1" outlineLevel="0" r="93">
      <c r="A93" s="5" t="s">
        <f>=HYPERLINK("https://www.leilaoonline.net/lote/detalhe/146260", "083")</f>
      </c>
      <c r="B93" s="4" t="s">
        <f>=HYPERLINK("https://www.leilaoonline.net/lote/detalhe/146260", " 1 carretel de arame pra solda mig 1.0 mm")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200,00</t>
        </is>
      </c>
      <c r="F93" s="4" t="inlineStr">
        <is>
          <t>0.00</t>
        </is>
      </c>
    </row>
    <row collapsed="false" customFormat="false" customHeight="false" hidden="false" ht="12.1" outlineLevel="0" r="94">
      <c r="A94" s="5" t="s">
        <f>=HYPERLINK("https://www.leilaoonline.net/lote/detalhe/146259", "084")</f>
      </c>
      <c r="B94" s="4" t="s">
        <f>=HYPERLINK("https://www.leilaoonline.net/lote/detalhe/146259", " 1 carretel de arame pra solda mig 1.0 mm")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200,00</t>
        </is>
      </c>
      <c r="F94" s="4" t="inlineStr">
        <is>
          <t>0.00</t>
        </is>
      </c>
    </row>
    <row collapsed="false" customFormat="false" customHeight="false" hidden="false" ht="12.1" outlineLevel="0" r="95">
      <c r="A95" s="5" t="s">
        <f>=HYPERLINK("https://www.leilaoonline.net/lote/detalhe/146262", "085")</f>
      </c>
      <c r="B95" s="4" t="s">
        <f>=HYPERLINK("https://www.leilaoonline.net/lote/detalhe/146262", " 1 carretel de arame pra solda mig 1.0 mm")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200,00</t>
        </is>
      </c>
      <c r="F95" s="4" t="inlineStr">
        <is>
          <t>0.00</t>
        </is>
      </c>
    </row>
    <row collapsed="false" customFormat="false" customHeight="false" hidden="false" ht="12.1" outlineLevel="0" r="96">
      <c r="A96" s="5" t="s">
        <f>=HYPERLINK("https://www.leilaoonline.net/lote/detalhe/146298", "086")</f>
      </c>
      <c r="B96" s="4" t="s">
        <f>=HYPERLINK("https://www.leilaoonline.net/lote/detalhe/146298", " Eletro domesticos")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200,00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=HYPERLINK("https://www.leilaoonline.net/lote/detalhe/146297", "087")</f>
      </c>
      <c r="B97" s="4" t="s">
        <f>=HYPERLINK("https://www.leilaoonline.net/lote/detalhe/146297", " Compressor bitzer 220/380 7.5 hp funcionando")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1.900,00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=HYPERLINK("https://www.leilaoonline.net/lote/detalhe/146308", "088")</f>
      </c>
      <c r="B98" s="4" t="s">
        <f>=HYPERLINK("https://www.leilaoonline.net/lote/detalhe/146308", " Aprox. 20 caixas de som")</f>
      </c>
      <c r="C98" s="4" t="inlineStr">
        <is>
          <t>Vendido</t>
        </is>
      </c>
      <c r="D98" s="4" t="inlineStr">
        <is>
          <t>1</t>
        </is>
      </c>
      <c r="E98" s="5" t="inlineStr">
        <is>
          <t>400,00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=HYPERLINK("https://www.leilaoonline.net/lote/detalhe/146310", "089")</f>
      </c>
      <c r="B99" s="4" t="s">
        <f>=HYPERLINK("https://www.leilaoonline.net/lote/detalhe/146310", " 2 purificadores de água bivolt")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250,00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=HYPERLINK("https://www.leilaoonline.net/lote/detalhe/146309", "090")</f>
      </c>
      <c r="B100" s="4" t="s">
        <f>=HYPERLINK("https://www.leilaoonline.net/lote/detalhe/146309", " 2 notebooks")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230,00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=HYPERLINK("https://www.leilaoonline.net/lote/detalhe/146270", "091")</f>
      </c>
      <c r="B101" s="4" t="s">
        <f>=HYPERLINK("https://www.leilaoonline.net/lote/detalhe/146270", " 300 kgs de sabão em pó ( validade até 2023)")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900,00</t>
        </is>
      </c>
      <c r="F101" s="4" t="inlineStr">
        <is>
          <t>100.00</t>
        </is>
      </c>
    </row>
    <row collapsed="false" customFormat="false" customHeight="false" hidden="false" ht="12.1" outlineLevel="0" r="102">
      <c r="A102" s="5" t="s">
        <f>=HYPERLINK("https://www.leilaoonline.net/lote/detalhe/146276", "092")</f>
      </c>
      <c r="B102" s="4" t="s">
        <f>=HYPERLINK("https://www.leilaoonline.net/lote/detalhe/146276", " Aprox.60 correias diversas novas e usadas")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350,00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=HYPERLINK("https://www.leilaoonline.net/lote/detalhe/146279", "093")</f>
      </c>
      <c r="B103" s="4" t="s">
        <f>=HYPERLINK("https://www.leilaoonline.net/lote/detalhe/146279", " Amaciador de bifes 220 v funcionando")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600,00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=HYPERLINK("https://www.leilaoonline.net/lote/detalhe/146277", "094")</f>
      </c>
      <c r="B104" s="4" t="s">
        <f>=HYPERLINK("https://www.leilaoonline.net/lote/detalhe/146277", " Estufa esterilizadora e de secagem")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400,00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=HYPERLINK("https://www.leilaoonline.net/lote/detalhe/146280", "095")</f>
      </c>
      <c r="B105" s="4" t="s">
        <f>=HYPERLINK("https://www.leilaoonline.net/lote/detalhe/146280", " Fatiadora de pães 220 v")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2.100,00</t>
        </is>
      </c>
      <c r="F105" s="4" t="inlineStr">
        <is>
          <t>200.00</t>
        </is>
      </c>
    </row>
    <row collapsed="false" customFormat="false" customHeight="false" hidden="false" ht="12.1" outlineLevel="0" r="106">
      <c r="A106" s="5" t="s">
        <f>=HYPERLINK("https://www.leilaoonline.net/lote/detalhe/146278", "096")</f>
      </c>
      <c r="B106" s="4" t="s">
        <f>=HYPERLINK("https://www.leilaoonline.net/lote/detalhe/146278", " Auto serviço( expositor cooler) revisada funcionando")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2.900,00</t>
        </is>
      </c>
      <c r="F106" s="4" t="inlineStr">
        <is>
          <t>200.00</t>
        </is>
      </c>
    </row>
    <row collapsed="false" customFormat="false" customHeight="false" hidden="false" ht="12.1" outlineLevel="0" r="107">
      <c r="A107" s="5" t="s">
        <f>=HYPERLINK("https://www.leilaoonline.net/lote/detalhe/146311", "097")</f>
      </c>
      <c r="B107" s="4" t="s">
        <f>=HYPERLINK("https://www.leilaoonline.net/lote/detalhe/146311", " Aparelho de som")</f>
      </c>
      <c r="C107" s="4" t="inlineStr">
        <is>
          <t>Vendido</t>
        </is>
      </c>
      <c r="D107" s="4" t="inlineStr">
        <is>
          <t>1</t>
        </is>
      </c>
      <c r="E107" s="5" t="inlineStr">
        <is>
          <t>150,00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=HYPERLINK("https://www.leilaoonline.net/lote/detalhe/146305", "098")</f>
      </c>
      <c r="B108" s="4" t="s">
        <f>=HYPERLINK("https://www.leilaoonline.net/lote/detalhe/146305", " 4 Roteadores")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100,00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=HYPERLINK("https://www.leilaoonline.net/lote/detalhe/146306", "099")</f>
      </c>
      <c r="B109" s="4" t="s">
        <f>=HYPERLINK("https://www.leilaoonline.net/lote/detalhe/146306", " 2 bacias de inox")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50,00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=HYPERLINK("https://www.leilaoonline.net/lote/detalhe/146307", "100")</f>
      </c>
      <c r="B110" s="4" t="s">
        <f>=HYPERLINK("https://www.leilaoonline.net/lote/detalhe/146307", " Base p/ Tvs")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60,00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=HYPERLINK("https://www.leilaoonline.net/lote/detalhe/146304", "101")</f>
      </c>
      <c r="B111" s="4" t="s">
        <f>=HYPERLINK("https://www.leilaoonline.net/lote/detalhe/146304", " 5 climatizadores 220 v")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400,00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=HYPERLINK("https://www.leilaoonline.net/lote/detalhe/146312", "102")</f>
      </c>
      <c r="B112" s="4" t="s">
        <f>=HYPERLINK("https://www.leilaoonline.net/lote/detalhe/146312", " Climatizador comercial 220v")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650,00</t>
        </is>
      </c>
      <c r="F112" s="4" t="inlineStr">
        <is>
          <t>100.00</t>
        </is>
      </c>
    </row>
    <row collapsed="false" customFormat="false" customHeight="false" hidden="false" ht="12.1" outlineLevel="0" r="113">
      <c r="A113" s="5" t="s">
        <f>=HYPERLINK("https://www.leilaoonline.net/lote/detalhe/146313", "103")</f>
      </c>
      <c r="B113" s="4" t="s">
        <f>=HYPERLINK("https://www.leilaoonline.net/lote/detalhe/146313", "Lavadora de louça nova Brastemp 220 v com avaria")</f>
      </c>
      <c r="C113" s="4" t="inlineStr">
        <is>
          <t>Vendido</t>
        </is>
      </c>
      <c r="D113" s="4" t="inlineStr">
        <is>
          <t>2</t>
        </is>
      </c>
      <c r="E113" s="5" t="inlineStr">
        <is>
          <t>800,00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=HYPERLINK("https://www.leilaoonline.net/lote/detalhe/146314", "104")</f>
      </c>
      <c r="B114" s="4" t="s">
        <f>=HYPERLINK("https://www.leilaoonline.net/lote/detalhe/146314", "23 purificadores e bebedouros sucata 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400,00</t>
        </is>
      </c>
      <c r="F114" s="4" t="inlineStr">
        <is>
          <t>100.00</t>
        </is>
      </c>
    </row>
    <row collapsed="false" customFormat="false" customHeight="false" hidden="false" ht="12.1" outlineLevel="0" r="115">
      <c r="A115" s="5" t="s">
        <f>=HYPERLINK("https://www.leilaoonline.net/lote/detalhe/148575", "105")</f>
      </c>
      <c r="B115" s="4" t="s">
        <f>=HYPERLINK("https://www.leilaoonline.net/lote/detalhe/148575", " SUCATAS DE FERRAMENTAS")</f>
      </c>
      <c r="C115" s="4" t="inlineStr">
        <is>
          <t>Vendido</t>
        </is>
      </c>
      <c r="D115" s="4" t="inlineStr">
        <is>
          <t>2</t>
        </is>
      </c>
      <c r="E115" s="5" t="inlineStr">
        <is>
          <t>350,00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=HYPERLINK("https://www.leilaoonline.net/lote/detalhe/148576", "106")</f>
      </c>
      <c r="B116" s="4" t="s">
        <f>=HYPERLINK("https://www.leilaoonline.net/lote/detalhe/148576", " 1.000 UN. PACOTE COM GUARDANAPO - envio pelos correios após custo com autorização previa")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100,00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=HYPERLINK("https://www.leilaoonline.net/lote/detalhe/148581", "107")</f>
      </c>
      <c r="B117" s="4" t="s">
        <f>=HYPERLINK("https://www.leilaoonline.net/lote/detalhe/148581", " 1.000 UN. PACOTE COM GUARDANAPO - envio pelos correios após custo com autorização previa")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100,00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=HYPERLINK("https://www.leilaoonline.net/lote/detalhe/148578", "108")</f>
      </c>
      <c r="B118" s="4" t="s">
        <f>=HYPERLINK("https://www.leilaoonline.net/lote/detalhe/148578", " 1.000 UN. PACOTE COM GUARDANAPO - envio pelos correios após custo com autorização previa")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100,00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=HYPERLINK("https://www.leilaoonline.net/lote/detalhe/148583", "109")</f>
      </c>
      <c r="B119" s="4" t="s">
        <f>=HYPERLINK("https://www.leilaoonline.net/lote/detalhe/148583", " 1.000 UN. PACOTE COM GUARDANAPO - envio pelos correios após custo com autorização previa")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100,00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=HYPERLINK("https://www.leilaoonline.net/lote/detalhe/148580", "110")</f>
      </c>
      <c r="B120" s="4" t="s">
        <f>=HYPERLINK("https://www.leilaoonline.net/lote/detalhe/148580", " 1.000 UN. PACOTE COM GUARDANAPO - envio pelos correios após custo com autorização previa")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100,00</t>
        </is>
      </c>
      <c r="F120" s="4" t="inlineStr">
        <is>
          <t>50.00</t>
        </is>
      </c>
    </row>
    <row collapsed="false" customFormat="false" customHeight="false" hidden="false" ht="12.1" outlineLevel="0" r="121">
      <c r="A121" s="5" t="s">
        <f>=HYPERLINK("https://www.leilaoonline.net/lote/detalhe/148579", "111")</f>
      </c>
      <c r="B121" s="4" t="s">
        <f>=HYPERLINK("https://www.leilaoonline.net/lote/detalhe/148579", " 1.000 UN. PACOTE COM GUARDANAPO - envio pelos correios após custo com autorização previa")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100,00</t>
        </is>
      </c>
      <c r="F121" s="4" t="inlineStr">
        <is>
          <t>50.00</t>
        </is>
      </c>
    </row>
    <row collapsed="false" customFormat="false" customHeight="false" hidden="false" ht="12.1" outlineLevel="0" r="122">
      <c r="A122" s="5" t="s">
        <f>=HYPERLINK("https://www.leilaoonline.net/lote/detalhe/148586", "112")</f>
      </c>
      <c r="B122" s="4" t="s">
        <f>=HYPERLINK("https://www.leilaoonline.net/lote/detalhe/148586", " 500 UN KIT COM GARFO SUPER RESISTENTE   PALITO   SACHÊ DE SAL   GUARDANAPO -envio pelos correios após custo com autorização previa")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180,00</t>
        </is>
      </c>
      <c r="F122" s="4" t="inlineStr">
        <is>
          <t>50.00</t>
        </is>
      </c>
    </row>
    <row collapsed="false" customFormat="false" customHeight="false" hidden="false" ht="12.1" outlineLevel="0" r="123">
      <c r="A123" s="5" t="s">
        <f>=HYPERLINK("https://www.leilaoonline.net/lote/detalhe/148582", "113")</f>
      </c>
      <c r="B123" s="4" t="s">
        <f>=HYPERLINK("https://www.leilaoonline.net/lote/detalhe/148582", " 500 UN KIT COM GARFO SUPER RESISTENTE   PALITO   SACHÊ DE SAL   GUARDANAPO -envio pelos correios após custo com autorização previa")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180,00</t>
        </is>
      </c>
      <c r="F123" s="4" t="inlineStr">
        <is>
          <t>50.00</t>
        </is>
      </c>
    </row>
    <row collapsed="false" customFormat="false" customHeight="false" hidden="false" ht="12.1" outlineLevel="0" r="124">
      <c r="A124" s="5" t="s">
        <f>=HYPERLINK("https://www.leilaoonline.net/lote/detalhe/148584", "114")</f>
      </c>
      <c r="B124" s="4" t="s">
        <f>=HYPERLINK("https://www.leilaoonline.net/lote/detalhe/148584", " 500 UN KIT COM GARFO SUPER RESISTENTE   PALITO   SACHÊ DE SAL   GUARDANAPO -envio pelos correios após custo com autorização previa")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180,00</t>
        </is>
      </c>
      <c r="F124" s="4" t="inlineStr">
        <is>
          <t>50.00</t>
        </is>
      </c>
    </row>
    <row collapsed="false" customFormat="false" customHeight="false" hidden="false" ht="12.1" outlineLevel="0" r="125">
      <c r="A125" s="5" t="s">
        <f>=HYPERLINK("https://www.leilaoonline.net/lote/detalhe/148585", "115")</f>
      </c>
      <c r="B125" s="4" t="s">
        <f>=HYPERLINK("https://www.leilaoonline.net/lote/detalhe/148585", " 500 UN KIT COM GARFO SUPER RESISTENTE   PALITO   SACHÊ DE SAL   GUARDANAPO -envio pelos correios após custo com autorização previa")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180,00</t>
        </is>
      </c>
      <c r="F125" s="4" t="inlineStr">
        <is>
          <t>50.00</t>
        </is>
      </c>
    </row>
    <row collapsed="false" customFormat="false" customHeight="false" hidden="false" ht="12.1" outlineLevel="0" r="126">
      <c r="A126" s="5" t="s">
        <f>=HYPERLINK("https://www.leilaoonline.net/lote/detalhe/148587", "116")</f>
      </c>
      <c r="B126" s="4" t="s">
        <f>=HYPERLINK("https://www.leilaoonline.net/lote/detalhe/148587", " 1.000 UN. EMBALAGENS PARA HAMBÚGUER-envio pelos correios após custo com autorização previa")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100,00</t>
        </is>
      </c>
      <c r="F126" s="4" t="inlineStr">
        <is>
          <t>50.00</t>
        </is>
      </c>
    </row>
    <row collapsed="false" customFormat="false" customHeight="false" hidden="false" ht="12.1" outlineLevel="0" r="127">
      <c r="A127" s="5" t="s">
        <f>=HYPERLINK("https://www.leilaoonline.net/lote/detalhe/148588", "117")</f>
      </c>
      <c r="B127" s="4" t="s">
        <f>=HYPERLINK("https://www.leilaoonline.net/lote/detalhe/148588", " 1.000 UN. EMBALAGENS PARA HAMBÚGUER-envio pelos correios após custo com autorização previa")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100,00</t>
        </is>
      </c>
      <c r="F127" s="4" t="inlineStr">
        <is>
          <t>50.00</t>
        </is>
      </c>
    </row>
    <row collapsed="false" customFormat="false" customHeight="false" hidden="false" ht="12.1" outlineLevel="0" r="128">
      <c r="A128" s="5" t="s">
        <f>=HYPERLINK("https://www.leilaoonline.net/lote/detalhe/148589", "118")</f>
      </c>
      <c r="B128" s="4" t="s">
        <f>=HYPERLINK("https://www.leilaoonline.net/lote/detalhe/148589", " 1.000 UN. EMBALAGENS PARA HAMBÚGUER-envio pelos correios após custo com autorização previa")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100,00</t>
        </is>
      </c>
      <c r="F128" s="4" t="inlineStr">
        <is>
          <t>50.00</t>
        </is>
      </c>
    </row>
    <row collapsed="false" customFormat="false" customHeight="false" hidden="false" ht="12.1" outlineLevel="0" r="129">
      <c r="A129" s="5" t="s">
        <f>=HYPERLINK("https://www.leilaoonline.net/lote/detalhe/148590", "119")</f>
      </c>
      <c r="B129" s="4" t="s">
        <f>=HYPERLINK("https://www.leilaoonline.net/lote/detalhe/148590", " 1.000 UN. EMBALAGENS PARA HAMBÚGUER-envio pelos correios após custo com autorização previa")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100,00</t>
        </is>
      </c>
      <c r="F129" s="4" t="inlineStr">
        <is>
          <t>50.00</t>
        </is>
      </c>
    </row>
    <row collapsed="false" customFormat="false" customHeight="false" hidden="false" ht="12.1" outlineLevel="0" r="130">
      <c r="A130" s="5" t="s">
        <f>=HYPERLINK("https://www.leilaoonline.net/lote/detalhe/148592", "120")</f>
      </c>
      <c r="B130" s="4" t="s">
        <f>=HYPERLINK("https://www.leilaoonline.net/lote/detalhe/148592", " 1.000 UN. EMBALAGENS PARA HAMBÚGUER-envio pelos correios após custo com autorização previa")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100,00</t>
        </is>
      </c>
      <c r="F130" s="4" t="inlineStr">
        <is>
          <t>50.00</t>
        </is>
      </c>
    </row>
    <row collapsed="false" customFormat="false" customHeight="false" hidden="false" ht="12.1" outlineLevel="0" r="131">
      <c r="A131" s="5" t="s">
        <f>=HYPERLINK("https://www.leilaoonline.net/lote/detalhe/148593", "121")</f>
      </c>
      <c r="B131" s="4" t="s">
        <f>=HYPERLINK("https://www.leilaoonline.net/lote/detalhe/148593", " 1.000 UN EMBALAGENS PARA SALGADINHOS, BATATINHAS-envio pelos correios após custo com autorização previa")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100,00</t>
        </is>
      </c>
      <c r="F131" s="4" t="inlineStr">
        <is>
          <t>50.00</t>
        </is>
      </c>
    </row>
    <row collapsed="false" customFormat="false" customHeight="false" hidden="false" ht="12.1" outlineLevel="0" r="132">
      <c r="A132" s="5" t="s">
        <f>=HYPERLINK("https://www.leilaoonline.net/lote/detalhe/148591", "122")</f>
      </c>
      <c r="B132" s="4" t="s">
        <f>=HYPERLINK("https://www.leilaoonline.net/lote/detalhe/148591", " 1.000 UN EMBALAGENS PARA SALGADINHOS, BATATINHAS-envio pelos correios após custo com autorização previa")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100,00</t>
        </is>
      </c>
      <c r="F132" s="4" t="inlineStr">
        <is>
          <t>50.00</t>
        </is>
      </c>
    </row>
    <row collapsed="false" customFormat="false" customHeight="false" hidden="false" ht="12.1" outlineLevel="0" r="133">
      <c r="A133" s="5" t="s">
        <f>=HYPERLINK("https://www.leilaoonline.net/lote/detalhe/148594", "123")</f>
      </c>
      <c r="B133" s="4" t="s">
        <f>=HYPERLINK("https://www.leilaoonline.net/lote/detalhe/148594", " 1.000 UN EMBALAGENS PARA SALGADINHOS, BATATINHAS-envio pelos correios após custo com autorização previa")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100,00</t>
        </is>
      </c>
      <c r="F133" s="4" t="inlineStr">
        <is>
          <t>50.00</t>
        </is>
      </c>
    </row>
    <row collapsed="false" customFormat="false" customHeight="false" hidden="false" ht="12.1" outlineLevel="0" r="134">
      <c r="A134" s="5" t="s">
        <f>=HYPERLINK("https://www.leilaoonline.net/lote/detalhe/148595", "124")</f>
      </c>
      <c r="B134" s="4" t="s">
        <f>=HYPERLINK("https://www.leilaoonline.net/lote/detalhe/148595", " 1.000 UN EMBALAGENS PARA SALGADINHOS, BATATINHAS-envio pelos correios após custo com autorização previa")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100,00</t>
        </is>
      </c>
      <c r="F134" s="4" t="inlineStr">
        <is>
          <t>50.00</t>
        </is>
      </c>
    </row>
    <row collapsed="false" customFormat="false" customHeight="false" hidden="false" ht="12.1" outlineLevel="0" r="135">
      <c r="A135" s="5" t="s">
        <f>=HYPERLINK("https://www.leilaoonline.net/lote/detalhe/148596", "125")</f>
      </c>
      <c r="B135" s="4" t="s">
        <f>=HYPERLINK("https://www.leilaoonline.net/lote/detalhe/148596", " 1.000 UN EMBALAGENS PARA SALGADINHOS, BATATINHAS-envio pelos correios após custo com autorização previa")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100,00</t>
        </is>
      </c>
      <c r="F135" s="4" t="inlineStr">
        <is>
          <t>50.00</t>
        </is>
      </c>
    </row>
    <row collapsed="false" customFormat="false" customHeight="false" hidden="false" ht="12.1" outlineLevel="0" r="136">
      <c r="A136" s="5" t="s">
        <f>=HYPERLINK("https://www.leilaoonline.net/lote/detalhe/148712", "126")</f>
      </c>
      <c r="B136" s="4" t="s">
        <f>=HYPERLINK("https://www.leilaoonline.net/lote/detalhe/148712", "04 CAIXAS AMPLIFICADORAS E 1 APARELHO DE SOM 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550,00</t>
        </is>
      </c>
      <c r="F136" s="4" t="inlineStr">
        <is>
          <t>150.00</t>
        </is>
      </c>
    </row>
    <row collapsed="false" customFormat="false" customHeight="false" hidden="false" ht="12.1" outlineLevel="0" r="137">
      <c r="A137" s="5" t="s">
        <f>=HYPERLINK("https://www.leilaoonline.net/lote/detalhe/148713", "127")</f>
      </c>
      <c r="B137" s="4" t="s">
        <f>=HYPERLINK("https://www.leilaoonline.net/lote/detalhe/148713", "02 BOMBAS MONOFÁSICAS 220V E 4 BOMBAS TRIFÁSICAS 380V")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2.900,00</t>
        </is>
      </c>
      <c r="F137" s="4" t="inlineStr">
        <is>
          <t>200.00</t>
        </is>
      </c>
    </row>
    <row collapsed="false" customFormat="false" customHeight="false" hidden="false" ht="12.1" outlineLevel="0" r="138">
      <c r="A138" s="5" t="s">
        <f>=HYPERLINK("https://www.leilaoonline.net/lote/detalhe/146206", "303")</f>
      </c>
      <c r="B138" s="4" t="s">
        <f>=HYPERLINK("https://www.leilaoonline.net/lote/detalhe/146206", "MÁQUINA DE SORVETE EXPRESSO E MILKSHAKE 220 MONOFASICA")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5.000,00</t>
        </is>
      </c>
      <c r="F138" s="4" t="inlineStr">
        <is>
          <t>250.00</t>
        </is>
      </c>
    </row>
    <row collapsed="false" customFormat="false" customHeight="false" hidden="false" ht="12.1" outlineLevel="0" r="139">
      <c r="A139" s="5" t="s">
        <f>=HYPERLINK("https://www.leilaoonline.net/lote/detalhe/146202", "311")</f>
      </c>
      <c r="B139" s="4" t="s">
        <f>=HYPERLINK("https://www.leilaoonline.net/lote/detalhe/146202", " Bomba multi estágios")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750,00</t>
        </is>
      </c>
      <c r="F139" s="4" t="inlineStr">
        <is>
          <t>100.00</t>
        </is>
      </c>
    </row>
    <row collapsed="false" customFormat="false" customHeight="false" hidden="false" ht="12.1" outlineLevel="0" r="140">
      <c r="A140" s="5" t="s">
        <f>=HYPERLINK("https://www.leilaoonline.net/lote/detalhe/146201", "314")</f>
      </c>
      <c r="B140" s="4" t="s">
        <f>=HYPERLINK("https://www.leilaoonline.net/lote/detalhe/146201", " Moinho de pão inox")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400,00</t>
        </is>
      </c>
      <c r="F140" s="4" t="inlineStr">
        <is>
          <t>100.00</t>
        </is>
      </c>
    </row>
    <row collapsed="false" customFormat="false" customHeight="false" hidden="false" ht="12.1" outlineLevel="0" r="141">
      <c r="A141" s="5" t="s">
        <f>=HYPERLINK("https://www.leilaoonline.net/lote/detalhe/146208", "400")</f>
      </c>
      <c r="B141" s="4" t="s">
        <f>=HYPERLINK("https://www.leilaoonline.net/lote/detalhe/146208", "Barco de fibra c/ motor de rabeta, 2 remos e 3 carretilhas  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2.000,00</t>
        </is>
      </c>
      <c r="F141" s="4" t="inlineStr">
        <is>
          <t>200.00</t>
        </is>
      </c>
    </row>
    <row collapsed="false" customFormat="false" customHeight="false" hidden="false" ht="12.1" outlineLevel="0" r="142">
      <c r="A142" s="5" t="s">
        <f>=HYPERLINK("https://www.leilaoonline.net/lote/detalhe/146209", "401")</f>
      </c>
      <c r="B142" s="4" t="s">
        <f>=HYPERLINK("https://www.leilaoonline.net/lote/detalhe/146209", "2 roupas de neopreme longa")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300,00</t>
        </is>
      </c>
      <c r="F142" s="4" t="inlineStr">
        <is>
          <t>100.00</t>
        </is>
      </c>
    </row>
    <row collapsed="false" customFormat="false" customHeight="false" hidden="false" ht="12.1" outlineLevel="0" r="143">
      <c r="A143" s="5" t="s">
        <f>=HYPERLINK("https://www.leilaoonline.net/lote/detalhe/146197", "430")</f>
      </c>
      <c r="B143" s="4" t="s">
        <f>=HYPERLINK("https://www.leilaoonline.net/lote/detalhe/146197", "Máquina para Madeira")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800,00</t>
        </is>
      </c>
      <c r="F143" s="4" t="inlineStr">
        <is>
          <t>200.00</t>
        </is>
      </c>
    </row>
    <row collapsed="false" customFormat="false" customHeight="false" hidden="false" ht="12.1" outlineLevel="0" r="144">
      <c r="A144" s="5" t="s">
        <f>=HYPERLINK("https://www.leilaoonline.net/lote/detalhe/146199", "432")</f>
      </c>
      <c r="B144" s="4" t="s">
        <f>=HYPERLINK("https://www.leilaoonline.net/lote/detalhe/146199", " Máquina Risomat semi automática de corte de papel isolante (poliéster) para isolamento de motores e transformadores")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700,00</t>
        </is>
      </c>
      <c r="F144" s="4" t="inlineStr">
        <is>
          <t>200.00</t>
        </is>
      </c>
    </row>
    <row collapsed="false" customFormat="false" customHeight="false" hidden="false" ht="12.1" outlineLevel="0" r="145">
      <c r="A145" s="5" t="s">
        <f>=HYPERLINK("https://www.leilaoonline.net/lote/detalhe/146198", "444")</f>
      </c>
      <c r="B145" s="4" t="s">
        <f>=HYPERLINK("https://www.leilaoonline.net/lote/detalhe/146198", " Embaladora termo encolhivel 40x40")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1.200,00</t>
        </is>
      </c>
      <c r="F145" s="4" t="inlineStr">
        <is>
          <t>250.00</t>
        </is>
      </c>
    </row>
    <row collapsed="false" customFormat="false" customHeight="false" hidden="false" ht="12.1" outlineLevel="0" r="146">
      <c r="A146" s="5" t="s">
        <f>=HYPERLINK("https://www.leilaoonline.net/lote/detalhe/146194", "465")</f>
      </c>
      <c r="B146" s="4" t="s">
        <f>=HYPERLINK("https://www.leilaoonline.net/lote/detalhe/146194", "TURBINA WEG")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1.500,00</t>
        </is>
      </c>
      <c r="F146" s="4" t="inlineStr">
        <is>
          <t>250.00</t>
        </is>
      </c>
    </row>
    <row collapsed="false" customFormat="false" customHeight="false" hidden="false" ht="12.1" outlineLevel="0" r="147">
      <c r="A147" s="5" t="s">
        <f>=HYPERLINK("https://www.leilaoonline.net/lote/detalhe/146193", "476")</f>
      </c>
      <c r="B147" s="4" t="s">
        <f>=HYPERLINK("https://www.leilaoonline.net/lote/detalhe/146193", " Desbobinadeira de chapa com caixa de redução")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1.500,00</t>
        </is>
      </c>
      <c r="F147" s="4" t="inlineStr">
        <is>
          <t>200.00</t>
        </is>
      </c>
    </row>
    <row collapsed="false" customFormat="false" customHeight="false" hidden="false" ht="12.1" outlineLevel="0" r="148">
      <c r="A148" s="5" t="s">
        <f>=HYPERLINK("https://www.leilaoonline.net/lote/detalhe/146196", "480")</f>
      </c>
      <c r="B148" s="4" t="s">
        <f>=HYPERLINK("https://www.leilaoonline.net/lote/detalhe/146196", " Moinho triturador de cobre e mesa garimpadora 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8.000,00</t>
        </is>
      </c>
      <c r="F148" s="4" t="inlineStr">
        <is>
          <t>250.00</t>
        </is>
      </c>
    </row>
    <row collapsed="false" customFormat="false" customHeight="false" hidden="false" ht="12.1" outlineLevel="0" r="149">
      <c r="A149" s="5" t="s">
        <f>=HYPERLINK("https://www.leilaoonline.net/lote/detalhe/146195", "481")</f>
      </c>
      <c r="B149" s="4" t="s">
        <f>=HYPERLINK("https://www.leilaoonline.net/lote/detalhe/146195", " Injetora de poliuretano. Para reparo")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6.000,00</t>
        </is>
      </c>
      <c r="F149" s="4" t="inlineStr">
        <is>
          <t>250.00</t>
        </is>
      </c>
    </row>
    <row collapsed="false" customFormat="false" customHeight="false" hidden="false" ht="12.1" outlineLevel="0" r="150">
      <c r="A150" s="5" t="s">
        <f>=HYPERLINK("https://www.leilaoonline.net/lote/detalhe/146200", "539")</f>
      </c>
      <c r="B150" s="4" t="s">
        <f>=HYPERLINK("https://www.leilaoonline.net/lote/detalhe/146200", " Máquina para cortar chapa automática funcionado")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2.500,00</t>
        </is>
      </c>
      <c r="F150" s="4" t="inlineStr">
        <is>
          <t>150.00</t>
        </is>
      </c>
    </row>
    <row collapsed="false" customFormat="false" customHeight="false" hidden="false" ht="12.1" outlineLevel="0" r="151">
      <c r="A151" s="5" t="s">
        <f>=HYPERLINK("https://www.leilaoonline.net/lote/detalhe/146204", "626")</f>
      </c>
      <c r="B151" s="4" t="s">
        <f>=HYPERLINK("https://www.leilaoonline.net/lote/detalhe/146204", " Compressor wayne 60 pés")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4.500,00</t>
        </is>
      </c>
      <c r="F151" s="4" t="inlineStr">
        <is>
          <t>200.00</t>
        </is>
      </c>
    </row>
    <row collapsed="false" customFormat="false" customHeight="false" hidden="false" ht="12.1" outlineLevel="0" r="152">
      <c r="A152" s="5" t="s">
        <f>=HYPERLINK("https://www.leilaoonline.net/lote/detalhe/146203", "627")</f>
      </c>
      <c r="B152" s="4" t="s">
        <f>=HYPERLINK("https://www.leilaoonline.net/lote/detalhe/146203", " Bomba d’água de pressão")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800,00</t>
        </is>
      </c>
      <c r="F152" s="4" t="inlineStr">
        <is>
          <t>200.00</t>
        </is>
      </c>
    </row>
    <row collapsed="false" customFormat="false" customHeight="false" hidden="false" ht="12.1" outlineLevel="0" r="153">
      <c r="A153" s="5" t="s">
        <f>=HYPERLINK("https://www.leilaoonline.net/lote/detalhe/146205", "634")</f>
      </c>
      <c r="B153" s="4" t="s">
        <f>=HYPERLINK("https://www.leilaoonline.net/lote/detalhe/146205", " Arqueadora de caixas")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600,00</t>
        </is>
      </c>
      <c r="F153" s="4" t="inlineStr">
        <is>
          <t>100.00</t>
        </is>
      </c>
    </row>
    <row collapsed="false" customFormat="false" customHeight="false" hidden="false" ht="12.1" outlineLevel="0" r="154">
      <c r="A154" s="5" t="s">
        <f>=HYPERLINK("https://www.leilaoonline.net/lote/detalhe/146212", "655")</f>
      </c>
      <c r="B154" s="4" t="s">
        <f>=HYPERLINK("https://www.leilaoonline.net/lote/detalhe/146212", " 2 Vending Machine")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600,00</t>
        </is>
      </c>
      <c r="F154" s="4" t="inlineStr">
        <is>
          <t>50.00</t>
        </is>
      </c>
    </row>
    <row collapsed="false" customFormat="false" customHeight="false" hidden="false" ht="12.1" outlineLevel="0" r="155">
      <c r="A155" s="5" t="s">
        <f>=HYPERLINK("https://www.leilaoonline.net/lote/detalhe/146211", "656")</f>
      </c>
      <c r="B155" s="4" t="s">
        <f>=HYPERLINK("https://www.leilaoonline.net/lote/detalhe/146211", " Balcão confeitaria inox")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300,00</t>
        </is>
      </c>
      <c r="F155" s="4" t="inlineStr">
        <is>
          <t>50.00</t>
        </is>
      </c>
    </row>
    <row collapsed="false" customFormat="false" customHeight="false" hidden="false" ht="12.1" outlineLevel="0" r="156">
      <c r="A156" s="5" t="s">
        <f>=HYPERLINK("https://www.leilaoonline.net/lote/detalhe/146210", "658")</f>
      </c>
      <c r="B156" s="4" t="s">
        <f>=HYPERLINK("https://www.leilaoonline.net/lote/detalhe/146210", " Sucata de Condensadoras")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1.000,00</t>
        </is>
      </c>
      <c r="F156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2026-09-29T22:54:16.00Z</dcterms:created>
  <dc:creator>Tellks Tecnologia</dc:creator>
  <cp:revision>0</cp:revision>
</cp:coreProperties>
</file>