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DIVERSIDADES: MÁQUINAS, VEÍCULOS, EQUIPAMENTOS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28/10/2022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=HYPERLINK("https://www.leilaoonline.net/lote/detalhe/148256", "000")</f>
      </c>
      <c r="B11" s="4" t="s">
        <f>=HYPERLINK("https://www.leilaoonline.net/lote/detalhe/148256", "Máquina 4 soldas Ultra VS 250. Ano 2005. Massipack. Em bom estado. Funcionando. Com controlador de peso Perfor e detector de metal Brapenta")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170.000,00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=HYPERLINK("https://www.leilaoonline.net/lote/detalhe/148250", "001")</f>
      </c>
      <c r="B12" s="4" t="s">
        <f>=HYPERLINK("https://www.leilaoonline.net/lote/detalhe/148250", "Máquina 4 soldas Ultra VS 250. Ano 2008. Massipack. Em bom estado. Funcionando. Com controlador de peso Perfor.")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170.000,00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=HYPERLINK("https://www.leilaoonline.net/lote/detalhe/148442", "002")</f>
      </c>
      <c r="B13" s="4" t="s">
        <f>=HYPERLINK("https://www.leilaoonline.net/lote/detalhe/148442", "CAMINHÃO DE CARGA MERCEDES BENZ L 1113. COM MUNCK MOD. 12. REVISADO. (2 HIDRÁULICAS E 2 MANUAIS)")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135.000,00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=HYPERLINK("https://www.leilaoonline.net/lote/detalhe/148364", "003")</f>
      </c>
      <c r="B14" s="4" t="s">
        <f>=HYPERLINK("https://www.leilaoonline.net/lote/detalhe/148364", " Aprox. 1405 unidades de rolamentos")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=HYPERLINK("https://www.leilaoonline.net/lote/detalhe/148346", "005")</f>
      </c>
      <c r="B15" s="4" t="s">
        <f>=HYPERLINK("https://www.leilaoonline.net/lote/detalhe/148346", " Geladeira White-Westinghouse 4.1 Super Freezer. Em funcionamento.")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=HYPERLINK("https://www.leilaoonline.net/lote/detalhe/148345", "006")</f>
      </c>
      <c r="B16" s="4" t="s">
        <f>=HYPERLINK("https://www.leilaoonline.net/lote/detalhe/148345", " Geladeira Brastemp 370 litros. Frost Free. Funcionando.")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=HYPERLINK("https://www.leilaoonline.net/lote/detalhe/148347", "007")</f>
      </c>
      <c r="B17" s="4" t="s">
        <f>=HYPERLINK("https://www.leilaoonline.net/lote/detalhe/148347", " Kit com 2 Bolsas em Couro, sendo: 01 Bolsa verde água em couro legítimo e 01 Bolsa prata velho em couro legítimo e trabalhado na parte frontal.")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=HYPERLINK("https://www.leilaoonline.net/lote/detalhe/148349", "008")</f>
      </c>
      <c r="B18" s="4" t="s">
        <f>=HYPERLINK("https://www.leilaoonline.net/lote/detalhe/148349", " Kit com 2 Bolsas em Couro legítimo sendo: 1 Bolsa em couro nas cores marrom, branco, bege e laranja. E 1 Bolsa bege em couro legítimo.")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=HYPERLINK("https://www.leilaoonline.net/lote/detalhe/148351", "009")</f>
      </c>
      <c r="B19" s="4" t="s">
        <f>=HYPERLINK("https://www.leilaoonline.net/lote/detalhe/148351", " Kit com 2 bolsas em Couro sendo: 01 Bolsa em couro legítimo nos tons de bege. E 01 Bolsa de couro legitimo na cor preta")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=HYPERLINK("https://www.leilaoonline.net/lote/detalhe/148255", "011")</f>
      </c>
      <c r="B20" s="4" t="s">
        <f>=HYPERLINK("https://www.leilaoonline.net/lote/detalhe/148255", "Lote com aprox. 35.272 de cabides (preto: 25.000 e cinza: 10.272 )")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=HYPERLINK("https://www.leilaoonline.net/lote/detalhe/148353", "012")</f>
      </c>
      <c r="B21" s="4" t="s">
        <f>=HYPERLINK("https://www.leilaoonline.net/lote/detalhe/148353", " Kit com 2 bolsas em Couro sendo: 01 Bolsa em couro legítimo na cor preta. E 01 Bolsa em couro legítimo no estilo patchwork em tons de marrom, bege, croco bege e branco.")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=HYPERLINK("https://www.leilaoonline.net/lote/detalhe/148352", "013")</f>
      </c>
      <c r="B22" s="4" t="s">
        <f>=HYPERLINK("https://www.leilaoonline.net/lote/detalhe/148352", " Kit com 2 Bolsas em Couro sendo: 01 Bolsa preta em couro legítimo. E 01 Bolsa em couro legítimo no estilo patchwork em tons de laranja, bege e croco bege.")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=HYPERLINK("https://www.leilaoonline.net/lote/detalhe/148240", "014")</f>
      </c>
      <c r="B23" s="4" t="s">
        <f>=HYPERLINK("https://www.leilaoonline.net/lote/detalhe/148240", "Aprox. 20 Tambores contendo Ferro Dextrano 10% (aprox. 600,00 kg)")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=HYPERLINK("https://www.leilaoonline.net/lote/detalhe/148348", "015")</f>
      </c>
      <c r="B24" s="4" t="s">
        <f>=HYPERLINK("https://www.leilaoonline.net/lote/detalhe/148348", " Kit com 2 Bolsas em Couro sendo: 01 Bolsa em couro legítimo em tons de bege e croco bege. E 01 Bolsa em couro legítimo no estilo patchwork em tons de marrom e mostarda.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=HYPERLINK("https://www.leilaoonline.net/lote/detalhe/148350", "016")</f>
      </c>
      <c r="B25" s="4" t="s">
        <f>=HYPERLINK("https://www.leilaoonline.net/lote/detalhe/148350", " Kit com 3 Bolsas em Couro sendo: 01 Bolsa em couro legítimo no estilo patchwork em tons de laranja, bege e tons metálicos; 01 Bolsa em couro legítimo na cor rosa em estilo croco; e 01 Bolsa em couro legítimo na cor branca.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=HYPERLINK("https://www.leilaoonline.net/lote/detalhe/148354", "017")</f>
      </c>
      <c r="B26" s="4" t="s">
        <f>=HYPERLINK("https://www.leilaoonline.net/lote/detalhe/148354", " Kit com 3 Bolsas em Couro sendo: 01 Bolsa branca escuro em couro legítimo com três aberturas; 01 Bolsa em couro legítimo na cor vermelha com fechamento em ima; e 01 Bolsa em couro legítimo nas cores vinho e preta.")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=HYPERLINK("https://www.leilaoonline.net/lote/detalhe/148249", "018")</f>
      </c>
      <c r="B27" s="4" t="s">
        <f>=HYPERLINK("https://www.leilaoonline.net/lote/detalhe/148249", "Caixa de direção de paleteira. Sem teste")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=HYPERLINK("https://www.leilaoonline.net/lote/detalhe/148355", "019")</f>
      </c>
      <c r="B28" s="4" t="s">
        <f>=HYPERLINK("https://www.leilaoonline.net/lote/detalhe/148355", " Kit com 5 Bolsas em Couro sendo: 01 Bolsa vermelha em couro legítimo; 01 Bolsa em couro legítimo na cor nude com fechamento em ziper; 01 Bolsa em couro legítimo nas cores vermelho e branca; 01 Bolsa em couro legítimo na cor branca com fechamento em ziper e detalhes em babado; e 01 Bolsa prata velho")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=HYPERLINK("https://www.leilaoonline.net/lote/detalhe/148248", "020")</f>
      </c>
      <c r="B29" s="4" t="s">
        <f>=HYPERLINK("https://www.leilaoonline.net/lote/detalhe/148248", "Lote de manequins de fibra com avarias.")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=HYPERLINK("https://www.leilaoonline.net/lote/detalhe/148243", "021")</f>
      </c>
      <c r="B30" s="4" t="s">
        <f>=HYPERLINK("https://www.leilaoonline.net/lote/detalhe/148243", " Lote de Moedas antigas: Espanha, Chile, Portugal e Brasil, moedas de prata, bronze e outras")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=HYPERLINK("https://www.leilaoonline.net/lote/detalhe/148252", "022")</f>
      </c>
      <c r="B31" s="4" t="s">
        <f>=HYPERLINK("https://www.leilaoonline.net/lote/detalhe/148252", "aprox. 80 pares de sapatos diversos modelos")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=HYPERLINK("https://www.leilaoonline.net/lote/detalhe/148244", "027")</f>
      </c>
      <c r="B32" s="4" t="s">
        <f>=HYPERLINK("https://www.leilaoonline.net/lote/detalhe/148244", "APROX. 37 UN  DE MOEDAS/ DINHEIRO ANTIGO (ver especificações)")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=HYPERLINK("https://www.leilaoonline.net/lote/detalhe/148242", "030")</f>
      </c>
      <c r="B33" s="4" t="s">
        <f>=HYPERLINK("https://www.leilaoonline.net/lote/detalhe/148242", "Equipamentos diversos: 01 máquina de escrever, 01 aparelho de fax, 01 aparelho de som,  02 crossovers, 02 equalizadores e 03 aparelhos de MD")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=HYPERLINK("https://www.leilaoonline.net/lote/detalhe/148241", "031")</f>
      </c>
      <c r="B34" s="4" t="s">
        <f>=HYPERLINK("https://www.leilaoonline.net/lote/detalhe/148241", "Transformador  trifásico - 380 voltz - 75 KVA")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=HYPERLINK("https://www.leilaoonline.net/lote/detalhe/148439", "049")</f>
      </c>
      <c r="B35" s="4" t="s">
        <f>=HYPERLINK("https://www.leilaoonline.net/lote/detalhe/148439", "Gaiola boiadeira para D10")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1.800,00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=HYPERLINK("https://www.leilaoonline.net/lote/detalhe/148356", "052")</f>
      </c>
      <c r="B36" s="4" t="s">
        <f>=HYPERLINK("https://www.leilaoonline.net/lote/detalhe/148356", "1 contêiner de 6 mts")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9.600,00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=HYPERLINK("https://www.leilaoonline.net/lote/detalhe/148251", "053")</f>
      </c>
      <c r="B37" s="4" t="s">
        <f>=HYPERLINK("https://www.leilaoonline.net/lote/detalhe/148251", " 4 telas de retroprojetores sendo: 2 com tripé e 2 sem")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=HYPERLINK("https://www.leilaoonline.net/lote/detalhe/148257", "055")</f>
      </c>
      <c r="B38" s="4" t="s">
        <f>=HYPERLINK("https://www.leilaoonline.net/lote/detalhe/148257", " Motor 30 CV 4 polos EX prova de explosão (sem pé com flange cdin)")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3.500,00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=HYPERLINK("https://www.leilaoonline.net/lote/detalhe/148370", "057")</f>
      </c>
      <c r="B39" s="4" t="s">
        <f>=HYPERLINK("https://www.leilaoonline.net/lote/detalhe/148370", "Motor 250 CV 1750 rpm 4 polos 380/660 volts. Marca Siemens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37.500,00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=HYPERLINK("https://www.leilaoonline.net/lote/detalhe/148466", "058")</f>
      </c>
      <c r="B40" s="4" t="s">
        <f>=HYPERLINK("https://www.leilaoonline.net/lote/detalhe/148466", " MOTOR 100 CV 1750 RPM 4 POLOS MARCA WEG")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11.500,00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=HYPERLINK("https://www.leilaoonline.net/lote/detalhe/148465", "059")</f>
      </c>
      <c r="B41" s="4" t="s">
        <f>=HYPERLINK("https://www.leilaoonline.net/lote/detalhe/148465", " MOTOR 175 CV 1750 RPM 4 POLOS FLANGE FF SEM PÉ")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22.000,00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=HYPERLINK("https://www.leilaoonline.net/lote/detalhe/148464", "060")</f>
      </c>
      <c r="B42" s="4" t="s">
        <f>=HYPERLINK("https://www.leilaoonline.net/lote/detalhe/148464", " MOTOR 175 CV 1750 RPM 4 POLOS 380/660 VOLTS MARCA WEG FLANGE FF SEM PÉ")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37.500,00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=HYPERLINK("https://www.leilaoonline.net/lote/detalhe/148462", "061")</f>
      </c>
      <c r="B43" s="4" t="s">
        <f>=HYPERLINK("https://www.leilaoonline.net/lote/detalhe/148462", " Motor elétrico 300 CV 4 polos com flange sem pé - Marca Weg.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29.550,00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=HYPERLINK("https://www.leilaoonline.net/lote/detalhe/148365", "083")</f>
      </c>
      <c r="B44" s="4" t="s">
        <f>=HYPERLINK("https://www.leilaoonline.net/lote/detalhe/148365", " Motor elétrico 60 CV 2 polos 3500 rpm 380/660 volts Marca Weg Revisado completo")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6.000,00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=HYPERLINK("https://www.leilaoonline.net/lote/detalhe/148363", "098")</f>
      </c>
      <c r="B45" s="4" t="s">
        <f>=HYPERLINK("https://www.leilaoonline.net/lote/detalhe/148363", "Cápsula Saúna a vapor sem uso")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12.500,00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=HYPERLINK("https://www.leilaoonline.net/lote/detalhe/148359", "128")</f>
      </c>
      <c r="B46" s="4" t="s">
        <f>=HYPERLINK("https://www.leilaoonline.net/lote/detalhe/148359", " Bancada de teste Wabco")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18.000,00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=HYPERLINK("https://www.leilaoonline.net/lote/detalhe/148361", "131")</f>
      </c>
      <c r="B47" s="4" t="s">
        <f>=HYPERLINK("https://www.leilaoonline.net/lote/detalhe/148361", " Maquina de rebitar freio")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6.200,00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=HYPERLINK("https://www.leilaoonline.net/lote/detalhe/148360", "132")</f>
      </c>
      <c r="B48" s="4" t="s">
        <f>=HYPERLINK("https://www.leilaoonline.net/lote/detalhe/148360", " Maquina de rebitar freio")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6.200,00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=HYPERLINK("https://www.leilaoonline.net/lote/detalhe/148362", "133")</f>
      </c>
      <c r="B49" s="4" t="s">
        <f>=HYPERLINK("https://www.leilaoonline.net/lote/detalhe/148362", "01 bicicleta cargueira")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=HYPERLINK("https://www.leilaoonline.net/lote/detalhe/148357", "138")</f>
      </c>
      <c r="B50" s="4" t="s">
        <f>=HYPERLINK("https://www.leilaoonline.net/lote/detalhe/148357", " 9 conjuntos de filtro combustível  Agco - Valtra")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=HYPERLINK("https://www.leilaoonline.net/lote/detalhe/148358", "139")</f>
      </c>
      <c r="B51" s="4" t="s">
        <f>=HYPERLINK("https://www.leilaoonline.net/lote/detalhe/148358", " 7 filtros Tecfil  PSL523")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=HYPERLINK("https://www.leilaoonline.net/lote/detalhe/148239", "303")</f>
      </c>
      <c r="B52" s="4" t="s">
        <f>=HYPERLINK("https://www.leilaoonline.net/lote/detalhe/148239", " MÁQUINA PARA FECHAR/ COLAR")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=HYPERLINK("https://www.leilaoonline.net/lote/detalhe/148440", "304")</f>
      </c>
      <c r="B53" s="4" t="s">
        <f>=HYPERLINK("https://www.leilaoonline.net/lote/detalhe/148440", " BALANÇA EMPACOTADORA")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=HYPERLINK("https://www.leilaoonline.net/lote/detalhe/148254", "348")</f>
      </c>
      <c r="B54" s="4" t="s">
        <f>=HYPERLINK("https://www.leilaoonline.net/lote/detalhe/148254", " 6 luzes de emergência sendo 5 com baterias e 1 sem")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=HYPERLINK("https://www.leilaoonline.net/lote/detalhe/148253", "349")</f>
      </c>
      <c r="B55" s="4" t="s">
        <f>=HYPERLINK("https://www.leilaoonline.net/lote/detalhe/148253", " Sucata de 10 aspiradores de pó sem acessórios")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=HYPERLINK("https://www.leilaoonline.net/lote/detalhe/150147", "350")</f>
      </c>
      <c r="B56" s="4" t="s">
        <f>=HYPERLINK("https://www.leilaoonline.net/lote/detalhe/150147", " TINTA ASFÁLTICA VEDACIT NEUTROL TAMBOR 200 LITROS / AMASSADO/ VENCIMENTO 2023 / LACRADO / SEM VAZAMENTO")</f>
      </c>
      <c r="C56" s="4" t="inlineStr">
        <is>
          <t>Vendido</t>
        </is>
      </c>
      <c r="D56" s="4" t="inlineStr">
        <is>
          <t>1</t>
        </is>
      </c>
      <c r="E56" s="5" t="inlineStr">
        <is>
          <t>800,00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=HYPERLINK("https://www.leilaoonline.net/lote/detalhe/150146", "351")</f>
      </c>
      <c r="B57" s="4" t="s">
        <f>=HYPERLINK("https://www.leilaoonline.net/lote/detalhe/150146", " TINTA ASFÁLTICA VEDACIT NEUTROL TAMBOR 200 LITROS / AMASSADO/ VENCIMENTO 2023 / LACRADO / SEM VAZAMENTO")</f>
      </c>
      <c r="C57" s="4" t="inlineStr">
        <is>
          <t>Vendido</t>
        </is>
      </c>
      <c r="D57" s="4" t="inlineStr">
        <is>
          <t>1</t>
        </is>
      </c>
      <c r="E57" s="5" t="inlineStr">
        <is>
          <t>800,00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=HYPERLINK("https://www.leilaoonline.net/lote/detalhe/150165", "352")</f>
      </c>
      <c r="B58" s="4" t="s">
        <f>=HYPERLINK("https://www.leilaoonline.net/lote/detalhe/150165", " ASPIRADOR DE PÓ MIDEA / SEM USO. SEM GARANTIA.")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=HYPERLINK("https://www.leilaoonline.net/lote/detalhe/150154", "353")</f>
      </c>
      <c r="B59" s="4" t="s">
        <f>=HYPERLINK("https://www.leilaoonline.net/lote/detalhe/150154", " ASPIRADOR DE PÓ MIDEA / SEM USO. SEM GARANTIA.")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=HYPERLINK("https://www.leilaoonline.net/lote/detalhe/150148", "354")</f>
      </c>
      <c r="B60" s="4" t="s">
        <f>=HYPERLINK("https://www.leilaoonline.net/lote/detalhe/150148", " ASPIRADOR DE PÓ MIDEA / SEM USO. SEM GARANTIA.")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=HYPERLINK("https://www.leilaoonline.net/lote/detalhe/150171", "355")</f>
      </c>
      <c r="B61" s="4" t="s">
        <f>=HYPERLINK("https://www.leilaoonline.net/lote/detalhe/150171", " ASPIRADOR DE PÓ MIDEA / SEM USO. SEM GARANTIA.")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=HYPERLINK("https://www.leilaoonline.net/lote/detalhe/150156", "356")</f>
      </c>
      <c r="B62" s="4" t="s">
        <f>=HYPERLINK("https://www.leilaoonline.net/lote/detalhe/150156", " ASPIRADOR DE PÓ MIDEA / SEM USO. SEM GARANTIA.")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=HYPERLINK("https://www.leilaoonline.net/lote/detalhe/150164", "357")</f>
      </c>
      <c r="B63" s="4" t="s">
        <f>=HYPERLINK("https://www.leilaoonline.net/lote/detalhe/150164", " ASPIRADOR DE PÓ MIDEA / SEM USO. SEM GARANTIA.")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=HYPERLINK("https://www.leilaoonline.net/lote/detalhe/148367", "358")</f>
      </c>
      <c r="B64" s="4" t="s">
        <f>=HYPERLINK("https://www.leilaoonline.net/lote/detalhe/148367", "10 cadeiras estofadas fixas com braço")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1.200,00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=HYPERLINK("https://www.leilaoonline.net/lote/detalhe/150166", "359")</f>
      </c>
      <c r="B65" s="4" t="s">
        <f>=HYPERLINK("https://www.leilaoonline.net/lote/detalhe/150166", " SUCATA - COOKTOP MIDEA 4 BOCAS")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=HYPERLINK("https://www.leilaoonline.net/lote/detalhe/150161", "360")</f>
      </c>
      <c r="B66" s="4" t="s">
        <f>=HYPERLINK("https://www.leilaoonline.net/lote/detalhe/150161", " SUCATA - COOKTOP MIDEA 4 BOCAS")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=HYPERLINK("https://www.leilaoonline.net/lote/detalhe/150163", "361")</f>
      </c>
      <c r="B67" s="4" t="s">
        <f>=HYPERLINK("https://www.leilaoonline.net/lote/detalhe/150163", " SUCATA - COOKTOP MIDEA 4 BOCAS")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=HYPERLINK("https://www.leilaoonline.net/lote/detalhe/150160", "362")</f>
      </c>
      <c r="B68" s="4" t="s">
        <f>=HYPERLINK("https://www.leilaoonline.net/lote/detalhe/150160", " SUCATA - COOKTOP MIDEA 4 BOCAS")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=HYPERLINK("https://www.leilaoonline.net/lote/detalhe/150151", "363")</f>
      </c>
      <c r="B69" s="4" t="s">
        <f>=HYPERLINK("https://www.leilaoonline.net/lote/detalhe/150151", " SUCATA - COOKTOP MIDEA 4 BOCAS")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=HYPERLINK("https://www.leilaoonline.net/lote/detalhe/150170", "364")</f>
      </c>
      <c r="B70" s="4" t="s">
        <f>=HYPERLINK("https://www.leilaoonline.net/lote/detalhe/150170", " SUCATA - COOKTOP MIDEA 4 BOCAS")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=HYPERLINK("https://www.leilaoonline.net/lote/detalhe/150152", "365")</f>
      </c>
      <c r="B71" s="4" t="s">
        <f>=HYPERLINK("https://www.leilaoonline.net/lote/detalhe/150152", " SUCATA - COOKTOP MIDEA 4 BOCAS")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=HYPERLINK("https://www.leilaoonline.net/lote/detalhe/150169", "366")</f>
      </c>
      <c r="B72" s="4" t="s">
        <f>=HYPERLINK("https://www.leilaoonline.net/lote/detalhe/150169", " SUCATA - COOKTOP MIDEA 4 BOCAS")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=HYPERLINK("https://www.leilaoonline.net/lote/detalhe/150157", "367")</f>
      </c>
      <c r="B73" s="4" t="s">
        <f>=HYPERLINK("https://www.leilaoonline.net/lote/detalhe/150157", " SUCATA - COOKTOP MIDEA 4 BOCAS ( FREE ZONE)")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=HYPERLINK("https://www.leilaoonline.net/lote/detalhe/150167", "368")</f>
      </c>
      <c r="B74" s="4" t="s">
        <f>=HYPERLINK("https://www.leilaoonline.net/lote/detalhe/150167", " SUCATA - COOKTOP MIDEA 4 BOCAS ( FREE ZONE)")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=HYPERLINK("https://www.leilaoonline.net/lote/detalhe/150149", "369")</f>
      </c>
      <c r="B75" s="4" t="s">
        <f>=HYPERLINK("https://www.leilaoonline.net/lote/detalhe/150149", " MICROONDAS MIDEA - DE EMBUTIR / SEM GARANTIA")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=HYPERLINK("https://www.leilaoonline.net/lote/detalhe/150150", "370")</f>
      </c>
      <c r="B76" s="4" t="s">
        <f>=HYPERLINK("https://www.leilaoonline.net/lote/detalhe/150150", " MICROONDAS MIDEA - DE EMBUTIR / SEM GARANTIA")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=HYPERLINK("https://www.leilaoonline.net/lote/detalhe/150159", "371")</f>
      </c>
      <c r="B77" s="4" t="s">
        <f>=HYPERLINK("https://www.leilaoonline.net/lote/detalhe/150159", " SUCATA DE AR CONDICIONADO")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=HYPERLINK("https://www.leilaoonline.net/lote/detalhe/150153", "372")</f>
      </c>
      <c r="B78" s="4" t="s">
        <f>=HYPERLINK("https://www.leilaoonline.net/lote/detalhe/150153", " SUCATA DE AR CONDICIONADO")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=HYPERLINK("https://www.leilaoonline.net/lote/detalhe/150162", "373")</f>
      </c>
      <c r="B79" s="4" t="s">
        <f>=HYPERLINK("https://www.leilaoonline.net/lote/detalhe/150162", " SUCATA DE AR CONDICIONADO")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=HYPERLINK("https://www.leilaoonline.net/lote/detalhe/150158", "374")</f>
      </c>
      <c r="B80" s="4" t="s">
        <f>=HYPERLINK("https://www.leilaoonline.net/lote/detalhe/150158", " AR CONDICIOINADO PORTÁTIL / NÃO GELA / SEM GARANTIA")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=HYPERLINK("https://www.leilaoonline.net/lote/detalhe/150168", "375")</f>
      </c>
      <c r="B81" s="4" t="s">
        <f>=HYPERLINK("https://www.leilaoonline.net/lote/detalhe/150168", " AR CONDICIOINADO PORTÁTIL / NÃO GELA / SEM GARANTIA")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=HYPERLINK("https://www.leilaoonline.net/lote/detalhe/150155", "376")</f>
      </c>
      <c r="B82" s="4" t="s">
        <f>=HYPERLINK("https://www.leilaoonline.net/lote/detalhe/150155", " SUCATA FORNO ELÉTRICO")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=HYPERLINK("https://www.leilaoonline.net/lote/detalhe/148463", "701")</f>
      </c>
      <c r="B83" s="4" t="s">
        <f>=HYPERLINK("https://www.leilaoonline.net/lote/detalhe/148463", "Renault Master Ambulância - Ano 2004/2004 - Sem motor. Com documento.")</f>
      </c>
      <c r="C83" s="4" t="inlineStr">
        <is>
          <t>Lote retirado</t>
        </is>
      </c>
      <c r="D83" s="4" t="inlineStr">
        <is>
          <t>1</t>
        </is>
      </c>
      <c r="E83" s="5" t="inlineStr">
        <is>
          <t>3.000,00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=HYPERLINK("https://www.leilaoonline.net/lote/detalhe/150199", "1101")</f>
      </c>
      <c r="B84" s="4" t="s">
        <f>=HYPERLINK("https://www.leilaoonline.net/lote/detalhe/150199", "Balança eletrônica Toledo")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=HYPERLINK("https://www.leilaoonline.net/lote/detalhe/150200", "1102")</f>
      </c>
      <c r="B85" s="4" t="s">
        <f>=HYPERLINK("https://www.leilaoonline.net/lote/detalhe/150200", "Lote com 12 peças martelo rompedor sem teste de funcionamento")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850,00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=HYPERLINK("https://www.leilaoonline.net/lote/detalhe/150201", "1103")</f>
      </c>
      <c r="B86" s="4" t="s">
        <f>=HYPERLINK("https://www.leilaoonline.net/lote/detalhe/150201", "Lote com 12 peças martelo rompedor sem teste de funcionamento")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850,00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=HYPERLINK("https://www.leilaoonline.net/lote/detalhe/150202", "1104")</f>
      </c>
      <c r="B87" s="4" t="s">
        <f>=HYPERLINK("https://www.leilaoonline.net/lote/detalhe/150202", "Secador de ar 220v")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1.900,00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=HYPERLINK("https://www.leilaoonline.net/lote/detalhe/148467", "1120")</f>
      </c>
      <c r="B88" s="4" t="s">
        <f>=HYPERLINK("https://www.leilaoonline.net/lote/detalhe/148467", "3 mesas para montar")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900,00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=HYPERLINK("https://www.leilaoonline.net/lote/detalhe/148414", "1121")</f>
      </c>
      <c r="B89" s="4" t="s">
        <f>=HYPERLINK("https://www.leilaoonline.net/lote/detalhe/148414", " Rádio")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=HYPERLINK("https://www.leilaoonline.net/lote/detalhe/148411", "1122")</f>
      </c>
      <c r="B90" s="4" t="s">
        <f>=HYPERLINK("https://www.leilaoonline.net/lote/detalhe/148411", " Rádio")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=HYPERLINK("https://www.leilaoonline.net/lote/detalhe/148418", "1123")</f>
      </c>
      <c r="B91" s="4" t="s">
        <f>=HYPERLINK("https://www.leilaoonline.net/lote/detalhe/148418", " Rádio")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=HYPERLINK("https://www.leilaoonline.net/lote/detalhe/148412", "1124")</f>
      </c>
      <c r="B92" s="4" t="s">
        <f>=HYPERLINK("https://www.leilaoonline.net/lote/detalhe/148412", " lote com 10 peças bombas para água com fonte 110v ou 220v")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1.200,00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=HYPERLINK("https://www.leilaoonline.net/lote/detalhe/148417", "1126")</f>
      </c>
      <c r="B93" s="4" t="s">
        <f>=HYPERLINK("https://www.leilaoonline.net/lote/detalhe/148417", " compressor")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=HYPERLINK("https://www.leilaoonline.net/lote/detalhe/148416", "1127")</f>
      </c>
      <c r="B94" s="4" t="s">
        <f>=HYPERLINK("https://www.leilaoonline.net/lote/detalhe/148416", " projetor de filmes 8mm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900,00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=HYPERLINK("https://www.leilaoonline.net/lote/detalhe/148413", "1129")</f>
      </c>
      <c r="B95" s="4" t="s">
        <f>=HYPERLINK("https://www.leilaoonline.net/lote/detalhe/148413", " autocrave")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900,00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=HYPERLINK("https://www.leilaoonline.net/lote/detalhe/148415", "1130")</f>
      </c>
      <c r="B96" s="4" t="s">
        <f>=HYPERLINK("https://www.leilaoonline.net/lote/detalhe/148415", " esteira")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900,00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=HYPERLINK("https://www.leilaoonline.net/lote/detalhe/148246", "1213")</f>
      </c>
      <c r="B97" s="4" t="s">
        <f>=HYPERLINK("https://www.leilaoonline.net/lote/detalhe/148246", " INJETORA AILÉE, TIPO BA, 60 CICLOS")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=HYPERLINK("https://www.leilaoonline.net/lote/detalhe/148245", "1214")</f>
      </c>
      <c r="B98" s="4" t="s">
        <f>=HYPERLINK("https://www.leilaoonline.net/lote/detalhe/148245", " INJETORA AILÉE, TIPO BA, 60 CICLOS")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1.000,00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=HYPERLINK("https://www.leilaoonline.net/lote/detalhe/148247", "1216")</f>
      </c>
      <c r="B99" s="4" t="s">
        <f>=HYPERLINK("https://www.leilaoonline.net/lote/detalhe/148247", " INJETORA AILÉE, TIPO BA, 60 CICLOS")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=HYPERLINK("https://www.leilaoonline.net/lote/detalhe/148375", "1221")</f>
      </c>
      <c r="B100" s="4" t="s">
        <f>=HYPERLINK("https://www.leilaoonline.net/lote/detalhe/148375", " Molde para Castiçal pequeno. Para injeção de Zamak")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900,00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=HYPERLINK("https://www.leilaoonline.net/lote/detalhe/148379", "1222")</f>
      </c>
      <c r="B101" s="4" t="s">
        <f>=HYPERLINK("https://www.leilaoonline.net/lote/detalhe/148379", " Molde para Fundo bomboniere. Para injeção de Zamak")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=HYPERLINK("https://www.leilaoonline.net/lote/detalhe/148376", "1223")</f>
      </c>
      <c r="B102" s="4" t="s">
        <f>=HYPERLINK("https://www.leilaoonline.net/lote/detalhe/148376", " Molde para Tampa bomboniere. Para injeção de Zamak")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900,00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=HYPERLINK("https://www.leilaoonline.net/lote/detalhe/148378", "1224")</f>
      </c>
      <c r="B103" s="4" t="s">
        <f>=HYPERLINK("https://www.leilaoonline.net/lote/detalhe/148378", " Molde para Gatinho e burrinho. Para injeção de Zamak")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900,00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=HYPERLINK("https://www.leilaoonline.net/lote/detalhe/148377", "1225")</f>
      </c>
      <c r="B104" s="4" t="s">
        <f>=HYPERLINK("https://www.leilaoonline.net/lote/detalhe/148377", " Molde para Cabeça Cisne. Para injeção de Zamak")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900,00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=HYPERLINK("https://www.leilaoonline.net/lote/detalhe/148382", "1226")</f>
      </c>
      <c r="B105" s="4" t="s">
        <f>=HYPERLINK("https://www.leilaoonline.net/lote/detalhe/148382", " Molde para Asa Cisne. Para injeção de Zamak")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900,00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=HYPERLINK("https://www.leilaoonline.net/lote/detalhe/148383", "1227")</f>
      </c>
      <c r="B106" s="4" t="s">
        <f>=HYPERLINK("https://www.leilaoonline.net/lote/detalhe/148383", " Molde para Costas Cisne. Para injeção de Zamak")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900,00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=HYPERLINK("https://www.leilaoonline.net/lote/detalhe/148380", "1228")</f>
      </c>
      <c r="B107" s="4" t="s">
        <f>=HYPERLINK("https://www.leilaoonline.net/lote/detalhe/148380", " Molde para Peito Cisne. Para injeção de Zamak")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=HYPERLINK("https://www.leilaoonline.net/lote/detalhe/148384", "1229")</f>
      </c>
      <c r="B108" s="4" t="s">
        <f>=HYPERLINK("https://www.leilaoonline.net/lote/detalhe/148384", " Molde para Porta Copo. Para injeção de Zamak")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900,00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=HYPERLINK("https://www.leilaoonline.net/lote/detalhe/148381", "1230")</f>
      </c>
      <c r="B109" s="4" t="s">
        <f>=HYPERLINK("https://www.leilaoonline.net/lote/detalhe/148381", " Molde para Castiçal. Para injeção de Zamak")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=HYPERLINK("https://www.leilaoonline.net/lote/detalhe/148386", "1231")</f>
      </c>
      <c r="B110" s="4" t="s">
        <f>=HYPERLINK("https://www.leilaoonline.net/lote/detalhe/148386", " Molde para Fruteira 1. Para injeção de Zamak")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900,00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=HYPERLINK("https://www.leilaoonline.net/lote/detalhe/148385", "1232")</f>
      </c>
      <c r="B111" s="4" t="s">
        <f>=HYPERLINK("https://www.leilaoonline.net/lote/detalhe/148385", " Molde para Molde virgem. Para injeção de Zamak")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900,00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=HYPERLINK("https://www.leilaoonline.net/lote/detalhe/148387", "1233")</f>
      </c>
      <c r="B112" s="4" t="s">
        <f>=HYPERLINK("https://www.leilaoonline.net/lote/detalhe/148387", " Molde para Suporte xícara café. Para injeção de Zamak")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900,00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=HYPERLINK("https://www.leilaoonline.net/lote/detalhe/148389", "1234")</f>
      </c>
      <c r="B113" s="4" t="s">
        <f>=HYPERLINK("https://www.leilaoonline.net/lote/detalhe/148389", " Molde para Suporte ovo quente. Para injeção de Zamak")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900,00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=HYPERLINK("https://www.leilaoonline.net/lote/detalhe/148388", "1235")</f>
      </c>
      <c r="B114" s="4" t="s">
        <f>=HYPERLINK("https://www.leilaoonline.net/lote/detalhe/148388", " Molde para Fruteira 2. Para injeção de Zamak")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900,00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=HYPERLINK("https://www.leilaoonline.net/lote/detalhe/148390", "1236")</f>
      </c>
      <c r="B115" s="4" t="s">
        <f>=HYPERLINK("https://www.leilaoonline.net/lote/detalhe/148390", " Molde para Bandeja. Para injeção de Zamak")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900,00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=HYPERLINK("https://www.leilaoonline.net/lote/detalhe/148391", "1237")</f>
      </c>
      <c r="B116" s="4" t="s">
        <f>=HYPERLINK("https://www.leilaoonline.net/lote/detalhe/148391", " Molde para Corpo do baleiro. Para injeção de Zamak")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900,00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=HYPERLINK("https://www.leilaoonline.net/lote/detalhe/148392", "1238")</f>
      </c>
      <c r="B117" s="4" t="s">
        <f>=HYPERLINK("https://www.leilaoonline.net/lote/detalhe/148392", " Molde para Tampa do baleiro. Para injeção de Zamak")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900,00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=HYPERLINK("https://www.leilaoonline.net/lote/detalhe/148395", "1239")</f>
      </c>
      <c r="B118" s="4" t="s">
        <f>=HYPERLINK("https://www.leilaoonline.net/lote/detalhe/148395", " Molde para Pires copo café. Para injeção de Zamak")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900,00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=HYPERLINK("https://www.leilaoonline.net/lote/detalhe/148397", "1240")</f>
      </c>
      <c r="B119" s="4" t="s">
        <f>=HYPERLINK("https://www.leilaoonline.net/lote/detalhe/148397", " Molde para Tampa decorativa. Para injeção de Zamak")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900,00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=HYPERLINK("https://www.leilaoonline.net/lote/detalhe/148393", "1241")</f>
      </c>
      <c r="B120" s="4" t="s">
        <f>=HYPERLINK("https://www.leilaoonline.net/lote/detalhe/148393", " Molde para Suporte decorativo. Para injeção de Zamak")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900,00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=HYPERLINK("https://www.leilaoonline.net/lote/detalhe/148396", "1242")</f>
      </c>
      <c r="B121" s="4" t="s">
        <f>=HYPERLINK("https://www.leilaoonline.net/lote/detalhe/148396", " Molde para Tampa de bomboniere. Para injeção de Zamak")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900,00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=HYPERLINK("https://www.leilaoonline.net/lote/detalhe/148394", "1243")</f>
      </c>
      <c r="B122" s="4" t="s">
        <f>=HYPERLINK("https://www.leilaoonline.net/lote/detalhe/148394", " Molde para Taça decorativa parte superior. Para injeção de Zamak")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900,00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=HYPERLINK("https://www.leilaoonline.net/lote/detalhe/148399", "1244")</f>
      </c>
      <c r="B123" s="4" t="s">
        <f>=HYPERLINK("https://www.leilaoonline.net/lote/detalhe/148399", " Molde para Base taça decorativa. Para injeção de Zamak")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900,00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=HYPERLINK("https://www.leilaoonline.net/lote/detalhe/148398", "1245")</f>
      </c>
      <c r="B124" s="4" t="s">
        <f>=HYPERLINK("https://www.leilaoonline.net/lote/detalhe/148398", " Molde para Fruteira 3. Para injeção de Zamak")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900,00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=HYPERLINK("https://www.leilaoonline.net/lote/detalhe/148400", "1246")</f>
      </c>
      <c r="B125" s="4" t="s">
        <f>=HYPERLINK("https://www.leilaoonline.net/lote/detalhe/148400", " Molde para Suporte para copo. Para injeção de Zamak")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900,00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=HYPERLINK("https://www.leilaoonline.net/lote/detalhe/148401", "1248")</f>
      </c>
      <c r="B126" s="4" t="s">
        <f>=HYPERLINK("https://www.leilaoonline.net/lote/detalhe/148401", " Molde para Caixa dreno. Para injeção de Nylon")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900,00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=HYPERLINK("https://www.leilaoonline.net/lote/detalhe/148402", "1249")</f>
      </c>
      <c r="B127" s="4" t="s">
        <f>=HYPERLINK("https://www.leilaoonline.net/lote/detalhe/148402", " Molde para Chave Allen. Para injeção de Nylon")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900,00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=HYPERLINK("https://www.leilaoonline.net/lote/detalhe/148405", "1250")</f>
      </c>
      <c r="B128" s="4" t="s">
        <f>=HYPERLINK("https://www.leilaoonline.net/lote/detalhe/148405", " Molde para Roldana. Para injeção de Nylon")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900,00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=HYPERLINK("https://www.leilaoonline.net/lote/detalhe/148403", "1251")</f>
      </c>
      <c r="B129" s="4" t="s">
        <f>=HYPERLINK("https://www.leilaoonline.net/lote/detalhe/148403", " Molde para Guia filha correr SD328. Para injeção de Nylon")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900,00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=HYPERLINK("https://www.leilaoonline.net/lote/detalhe/148407", "1252")</f>
      </c>
      <c r="B130" s="4" t="s">
        <f>=HYPERLINK("https://www.leilaoonline.net/lote/detalhe/148407", " Molde para Guia folha baguete correr. Para injeção de Nylon")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900,00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=HYPERLINK("https://www.leilaoonline.net/lote/detalhe/148408", "1253")</f>
      </c>
      <c r="B131" s="4" t="s">
        <f>=HYPERLINK("https://www.leilaoonline.net/lote/detalhe/148408", " Molde para Junção folha fixa. Para injeção de Nylon")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900,00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=HYPERLINK("https://www.leilaoonline.net/lote/detalhe/148404", "1254")</f>
      </c>
      <c r="B132" s="4" t="s">
        <f>=HYPERLINK("https://www.leilaoonline.net/lote/detalhe/148404", " Molde Sem descrição . Para injeção de Nylon")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900,00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=HYPERLINK("https://www.leilaoonline.net/lote/detalhe/148409", "1255")</f>
      </c>
      <c r="B133" s="4" t="s">
        <f>=HYPERLINK("https://www.leilaoonline.net/lote/detalhe/148409", " Molde para Travessa intermediária SD1173. Para injeção de Nylon")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900,00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=HYPERLINK("https://www.leilaoonline.net/lote/detalhe/148406", "1256")</f>
      </c>
      <c r="B134" s="4" t="s">
        <f>=HYPERLINK("https://www.leilaoonline.net/lote/detalhe/148406", " 06 Moldes Sem indentificação. Para injeção de Nylon")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900,00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=HYPERLINK("https://www.leilaoonline.net/lote/detalhe/148410", "1257")</f>
      </c>
      <c r="B135" s="4" t="s">
        <f>=HYPERLINK("https://www.leilaoonline.net/lote/detalhe/148410", " Molde para Roldanas. Para injeção de Nylon")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900,00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=HYPERLINK("https://www.leilaoonline.net/lote/detalhe/148258", "2001")</f>
      </c>
      <c r="B136" s="4" t="s">
        <f>=HYPERLINK("https://www.leilaoonline.net/lote/detalhe/148258", " Órgão Defoli antigo funcionando, madeira maciça.")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3.100,00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=HYPERLINK("https://www.leilaoonline.net/lote/detalhe/148260", "2003")</f>
      </c>
      <c r="B137" s="4" t="s">
        <f>=HYPERLINK("https://www.leilaoonline.net/lote/detalhe/148260", " Fogão industrial 6 bocas duplas Cozil com forno todo em inox")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3.800,00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=HYPERLINK("https://www.leilaoonline.net/lote/detalhe/148276", "2006")</f>
      </c>
      <c r="B138" s="4" t="s">
        <f>=HYPERLINK("https://www.leilaoonline.net/lote/detalhe/148276", " balcão refrigerado com pedra de granito e pia inox 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1.200,00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=HYPERLINK("https://www.leilaoonline.net/lote/detalhe/148271", "2007")</f>
      </c>
      <c r="B139" s="4" t="s">
        <f>=HYPERLINK("https://www.leilaoonline.net/lote/detalhe/148271", " câmera fotográfica Zenit 122 ml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650,00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=HYPERLINK("https://www.leilaoonline.net/lote/detalhe/148282", "2008")</f>
      </c>
      <c r="B140" s="4" t="s">
        <f>=HYPERLINK("https://www.leilaoonline.net/lote/detalhe/148282", " geladeira antiga Frigedaire")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900,00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=HYPERLINK("https://www.leilaoonline.net/lote/detalhe/148269", "2009")</f>
      </c>
      <c r="B141" s="4" t="s">
        <f>=HYPERLINK("https://www.leilaoonline.net/lote/detalhe/148269", " policorte Meta Maq com motor 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900,00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=HYPERLINK("https://www.leilaoonline.net/lote/detalhe/148275", "2010")</f>
      </c>
      <c r="B142" s="4" t="s">
        <f>=HYPERLINK("https://www.leilaoonline.net/lote/detalhe/148275", " gerador a gasolina no estado sem teste de funcionamento")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1.200,00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=HYPERLINK("https://www.leilaoonline.net/lote/detalhe/148261", "2011")</f>
      </c>
      <c r="B143" s="4" t="s">
        <f>=HYPERLINK("https://www.leilaoonline.net/lote/detalhe/148261", " bomba de vácuo hf 55CFN")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5.500,00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=HYPERLINK("https://www.leilaoonline.net/lote/detalhe/148268", "2013")</f>
      </c>
      <c r="B144" s="4" t="s">
        <f>=HYPERLINK("https://www.leilaoonline.net/lote/detalhe/148268", " gerador a gasolina sem teste de funcionamento com falta de peças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900,00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=HYPERLINK("https://www.leilaoonline.net/lote/detalhe/148274", "2014")</f>
      </c>
      <c r="B145" s="4" t="s">
        <f>=HYPERLINK("https://www.leilaoonline.net/lote/detalhe/148274", " máquina de fumaça sem teste de funcionamento e canhão de luz funcionando")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900,00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=HYPERLINK("https://www.leilaoonline.net/lote/detalhe/148262", "2015")</f>
      </c>
      <c r="B146" s="4" t="s">
        <f>=HYPERLINK("https://www.leilaoonline.net/lote/detalhe/148262", " reciver gradiente no estado")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=HYPERLINK("https://www.leilaoonline.net/lote/detalhe/148273", "2020")</f>
      </c>
      <c r="B147" s="4" t="s">
        <f>=HYPERLINK("https://www.leilaoonline.net/lote/detalhe/148273", " ar condicionado Springer 7500 btu sem teste de funcionamento")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450,00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=HYPERLINK("https://www.leilaoonline.net/lote/detalhe/148267", "2021")</f>
      </c>
      <c r="B148" s="4" t="s">
        <f>=HYPERLINK("https://www.leilaoonline.net/lote/detalhe/148267", " forno de têmpora Brasmet 220v tipo k250 no estado")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1.800,00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=HYPERLINK("https://www.leilaoonline.net/lote/detalhe/148283", "2022")</f>
      </c>
      <c r="B149" s="4" t="s">
        <f>=HYPERLINK("https://www.leilaoonline.net/lote/detalhe/148283", " máquina de costura indústria reta Singer no estado")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650,00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=HYPERLINK("https://www.leilaoonline.net/lote/detalhe/148278", "2024")</f>
      </c>
      <c r="B150" s="4" t="s">
        <f>=HYPERLINK("https://www.leilaoonline.net/lote/detalhe/148278", " martelo rompedor pneumático no estado")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1.900,00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=HYPERLINK("https://www.leilaoonline.net/lote/detalhe/148277", "2026")</f>
      </c>
      <c r="B151" s="4" t="s">
        <f>=HYPERLINK("https://www.leilaoonline.net/lote/detalhe/148277", " sucata de martelos rompedores aproximadamente 30 peças")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1.900,00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=HYPERLINK("https://www.leilaoonline.net/lote/detalhe/148281", "2028")</f>
      </c>
      <c r="B152" s="4" t="s">
        <f>=HYPERLINK("https://www.leilaoonline.net/lote/detalhe/148281", " motor estacionário Honda 5.5cv")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600,00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=HYPERLINK("https://www.leilaoonline.net/lote/detalhe/148272", "2029")</f>
      </c>
      <c r="B153" s="4" t="s">
        <f>=HYPERLINK("https://www.leilaoonline.net/lote/detalhe/148272", " vibrador de concreto vibromak 4 peças no estado")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1.900,00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=HYPERLINK("https://www.leilaoonline.net/lote/detalhe/148366", "2031")</f>
      </c>
      <c r="B154" s="4" t="s">
        <f>=HYPERLINK("https://www.leilaoonline.net/lote/detalhe/148366", " serra circular 9 peças no estado sem teste")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700,00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=HYPERLINK("https://www.leilaoonline.net/lote/detalhe/148284", "2032")</f>
      </c>
      <c r="B155" s="4" t="s">
        <f>=HYPERLINK("https://www.leilaoonline.net/lote/detalhe/148284", " máquina de gelo Springer ace maker modelo icma 0158b sem teste de funcionamento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900,00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=HYPERLINK("https://www.leilaoonline.net/lote/detalhe/148264", "2033")</f>
      </c>
      <c r="B156" s="4" t="s">
        <f>=HYPERLINK("https://www.leilaoonline.net/lote/detalhe/148264", " descascador de legumes Hobart no estado")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900,00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=HYPERLINK("https://www.leilaoonline.net/lote/detalhe/148280", "2034")</f>
      </c>
      <c r="B157" s="4" t="s">
        <f>=HYPERLINK("https://www.leilaoonline.net/lote/detalhe/148280", " aquecedor de ar Britânia sem teste de funcionamento")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=HYPERLINK("https://www.leilaoonline.net/lote/detalhe/148270", "2035")</f>
      </c>
      <c r="B158" s="4" t="s">
        <f>=HYPERLINK("https://www.leilaoonline.net/lote/detalhe/148270", " escorredor de pratos comercial inox")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=HYPERLINK("https://www.leilaoonline.net/lote/detalhe/148279", "2036")</f>
      </c>
      <c r="B159" s="4" t="s">
        <f>=HYPERLINK("https://www.leilaoonline.net/lote/detalhe/148279", " maquina chantili Frigomat tp 2 no estado faltando acessórios 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1.200,00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=HYPERLINK("https://www.leilaoonline.net/lote/detalhe/148265", "2039")</f>
      </c>
      <c r="B160" s="4" t="s">
        <f>=HYPERLINK("https://www.leilaoonline.net/lote/detalhe/148265", " eletrodomésticos aproximadamente 20 peças no estado")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750,00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=HYPERLINK("https://www.leilaoonline.net/lote/detalhe/148285", "2040")</f>
      </c>
      <c r="B161" s="4" t="s">
        <f>=HYPERLINK("https://www.leilaoonline.net/lote/detalhe/148285", " Maca")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300,00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=HYPERLINK("https://www.leilaoonline.net/lote/detalhe/148287", "2041")</f>
      </c>
      <c r="B162" s="4" t="s">
        <f>=HYPERLINK("https://www.leilaoonline.net/lote/detalhe/148287", " 1 balança Filizola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150,00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=HYPERLINK("https://www.leilaoonline.net/lote/detalhe/148290", "2043")</f>
      </c>
      <c r="B163" s="4" t="s">
        <f>=HYPERLINK("https://www.leilaoonline.net/lote/detalhe/148290", " frigobar Consul sem teste de funcionamento no estado")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380,00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=HYPERLINK("https://www.leilaoonline.net/lote/detalhe/148288", "2044")</f>
      </c>
      <c r="B164" s="4" t="s">
        <f>=HYPERLINK("https://www.leilaoonline.net/lote/detalhe/148288", " frigobar Eterny sem teste de funcionamento no estado")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300,00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=HYPERLINK("https://www.leilaoonline.net/lote/detalhe/148291", "2045")</f>
      </c>
      <c r="B165" s="4" t="s">
        <f>=HYPERLINK("https://www.leilaoonline.net/lote/detalhe/148291", " Máquina de café expresso Astória 2 bicas com moinho de café italiano funcionando 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2.900,00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=HYPERLINK("https://www.leilaoonline.net/lote/detalhe/148289", "2046")</f>
      </c>
      <c r="B166" s="4" t="s">
        <f>=HYPERLINK("https://www.leilaoonline.net/lote/detalhe/148289", " câmara fria sem teste de funcionamento portas amassadas no estado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550,00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=HYPERLINK("https://www.leilaoonline.net/lote/detalhe/148292", "2047")</f>
      </c>
      <c r="B167" s="4" t="s">
        <f>=HYPERLINK("https://www.leilaoonline.net/lote/detalhe/148292", " geladeira antiga Frigidaire no estado 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550,00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=HYPERLINK("https://www.leilaoonline.net/lote/detalhe/148298", "2049")</f>
      </c>
      <c r="B168" s="4" t="s">
        <f>=HYPERLINK("https://www.leilaoonline.net/lote/detalhe/148298", " sucata motor estacionário 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300,00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=HYPERLINK("https://www.leilaoonline.net/lote/detalhe/148295", "2050")</f>
      </c>
      <c r="B169" s="4" t="s">
        <f>=HYPERLINK("https://www.leilaoonline.net/lote/detalhe/148295", " fritadeira a gás no estado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900,00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=HYPERLINK("https://www.leilaoonline.net/lote/detalhe/148296", "2051")</f>
      </c>
      <c r="B170" s="4" t="s">
        <f>=HYPERLINK("https://www.leilaoonline.net/lote/detalhe/148296", " cortador de grama elétrico no estado")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350,00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=HYPERLINK("https://www.leilaoonline.net/lote/detalhe/148293", "2052")</f>
      </c>
      <c r="B171" s="4" t="s">
        <f>=HYPERLINK("https://www.leilaoonline.net/lote/detalhe/148293", " cortador de cimento Wacker no estado")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2.500,00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=HYPERLINK("https://www.leilaoonline.net/lote/detalhe/148297", "2053")</f>
      </c>
      <c r="B172" s="4" t="s">
        <f>=HYPERLINK("https://www.leilaoonline.net/lote/detalhe/148297", " 3 equipamentos no estado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550,00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=HYPERLINK("https://www.leilaoonline.net/lote/detalhe/148294", "2054")</f>
      </c>
      <c r="B173" s="4" t="s">
        <f>=HYPERLINK("https://www.leilaoonline.net/lote/detalhe/148294", " fritadeira elétrica dupla Cozil no estado")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900,00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=HYPERLINK("https://www.leilaoonline.net/lote/detalhe/148299", "2055")</f>
      </c>
      <c r="B174" s="4" t="s">
        <f>=HYPERLINK("https://www.leilaoonline.net/lote/detalhe/148299", " cabine de jato de areia Nortof")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7.000,00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=HYPERLINK("https://www.leilaoonline.net/lote/detalhe/148306", "2057")</f>
      </c>
      <c r="B175" s="4" t="s">
        <f>=HYPERLINK("https://www.leilaoonline.net/lote/detalhe/148306", " balcão pista fria no estado 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1.200,00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=HYPERLINK("https://www.leilaoonline.net/lote/detalhe/148304", "2058")</f>
      </c>
      <c r="B176" s="4" t="s">
        <f>=HYPERLINK("https://www.leilaoonline.net/lote/detalhe/148304", " bomba de vácuo no estado 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850,00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=HYPERLINK("https://www.leilaoonline.net/lote/detalhe/148309", "2059")</f>
      </c>
      <c r="B177" s="4" t="s">
        <f>=HYPERLINK("https://www.leilaoonline.net/lote/detalhe/148309", " aproximadamente 4 mesas")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300,00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=HYPERLINK("https://www.leilaoonline.net/lote/detalhe/148305", "2060")</f>
      </c>
      <c r="B178" s="4" t="s">
        <f>=HYPERLINK("https://www.leilaoonline.net/lote/detalhe/148305", "Chevrolet Blazer. Com Motor 6 CC não instalado. Ano 1997")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12.500,00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=HYPERLINK("https://www.leilaoonline.net/lote/detalhe/148303", "2062")</f>
      </c>
      <c r="B179" s="4" t="s">
        <f>=HYPERLINK("https://www.leilaoonline.net/lote/detalhe/148303", "Cabine de F-1000")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4.500,00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=HYPERLINK("https://www.leilaoonline.net/lote/detalhe/148308", "2063")</f>
      </c>
      <c r="B180" s="4" t="s">
        <f>=HYPERLINK("https://www.leilaoonline.net/lote/detalhe/148308", " radio antigo no estado 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550,00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=HYPERLINK("https://www.leilaoonline.net/lote/detalhe/148311", "2065")</f>
      </c>
      <c r="B181" s="4" t="s">
        <f>=HYPERLINK("https://www.leilaoonline.net/lote/detalhe/148311", " câmera fotográfica Canon no estado 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650,00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=HYPERLINK("https://www.leilaoonline.net/lote/detalhe/148300", "2066")</f>
      </c>
      <c r="B182" s="4" t="s">
        <f>=HYPERLINK("https://www.leilaoonline.net/lote/detalhe/148300", " prensa acêntrica 3 toneladas no estado 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2.900,00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=HYPERLINK("https://www.leilaoonline.net/lote/detalhe/148307", "2067")</f>
      </c>
      <c r="B183" s="4" t="s">
        <f>=HYPERLINK("https://www.leilaoonline.net/lote/detalhe/148307", " prensa acêntrica 1800 kg no estado")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1.800,00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=HYPERLINK("https://www.leilaoonline.net/lote/detalhe/148301", "2068")</f>
      </c>
      <c r="B184" s="4" t="s">
        <f>=HYPERLINK("https://www.leilaoonline.net/lote/detalhe/148301", " policorte somar no estado")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800,00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=HYPERLINK("https://www.leilaoonline.net/lote/detalhe/148302", "2070")</f>
      </c>
      <c r="B185" s="4" t="s">
        <f>=HYPERLINK("https://www.leilaoonline.net/lote/detalhe/148302", " bomba de água Anauger 900, 2 peças no estado")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600,00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=HYPERLINK("https://www.leilaoonline.net/lote/detalhe/148310", "2071")</f>
      </c>
      <c r="B186" s="4" t="s">
        <f>=HYPERLINK("https://www.leilaoonline.net/lote/detalhe/148310", " balança Filizola no estado 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=HYPERLINK("https://www.leilaoonline.net/lote/detalhe/148336", "2073")</f>
      </c>
      <c r="B187" s="4" t="s">
        <f>=HYPERLINK("https://www.leilaoonline.net/lote/detalhe/148336", " Máquina de café expresso Astória 2 bicas com moinho de café italiano funcionando 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2.900,00</t>
        </is>
      </c>
      <c r="F187" s="4" t="inlineStr">
        <is>
          <t>200.00</t>
        </is>
      </c>
    </row>
    <row collapsed="false" customFormat="false" customHeight="false" hidden="false" ht="12.1" outlineLevel="0" r="188">
      <c r="A188" s="5" t="s">
        <f>=HYPERLINK("https://www.leilaoonline.net/lote/detalhe/148316", "2074")</f>
      </c>
      <c r="B188" s="4" t="s">
        <f>=HYPERLINK("https://www.leilaoonline.net/lote/detalhe/148316", " fritadeira a gás no estado 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900,00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=HYPERLINK("https://www.leilaoonline.net/lote/detalhe/148335", "2075")</f>
      </c>
      <c r="B189" s="4" t="s">
        <f>=HYPERLINK("https://www.leilaoonline.net/lote/detalhe/148335", " fritadeira elétrica dupla no estado 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900,00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=HYPERLINK("https://www.leilaoonline.net/lote/detalhe/148322", "2076")</f>
      </c>
      <c r="B190" s="4" t="s">
        <f>=HYPERLINK("https://www.leilaoonline.net/lote/detalhe/148322", " estufa de secagem no estado")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2.100,00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=HYPERLINK("https://www.leilaoonline.net/lote/detalhe/148334", "2077")</f>
      </c>
      <c r="B191" s="4" t="s">
        <f>=HYPERLINK("https://www.leilaoonline.net/lote/detalhe/148334", " maca hospitalar no estado 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250,00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=HYPERLINK("https://www.leilaoonline.net/lote/detalhe/148329", "2079")</f>
      </c>
      <c r="B192" s="4" t="s">
        <f>=HYPERLINK("https://www.leilaoonline.net/lote/detalhe/148329", " girafa 3 toneladas no estado 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3.900,00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=HYPERLINK("https://www.leilaoonline.net/lote/detalhe/148313", "2080")</f>
      </c>
      <c r="B193" s="4" t="s">
        <f>=HYPERLINK("https://www.leilaoonline.net/lote/detalhe/148313", " cortador de grama a gasolina no estado 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1.200,00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=HYPERLINK("https://www.leilaoonline.net/lote/detalhe/148318", "2082")</f>
      </c>
      <c r="B194" s="4" t="s">
        <f>=HYPERLINK("https://www.leilaoonline.net/lote/detalhe/148318", " ar condicionado mídia 30.000 btu sem teste de funcionamento no estado 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750,00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=HYPERLINK("https://www.leilaoonline.net/lote/detalhe/148337", "2083")</f>
      </c>
      <c r="B195" s="4" t="s">
        <f>=HYPERLINK("https://www.leilaoonline.net/lote/detalhe/148337", " Geladeira clímax antiga no estado 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600,00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=HYPERLINK("https://www.leilaoonline.net/lote/detalhe/148315", "2084")</f>
      </c>
      <c r="B196" s="4" t="s">
        <f>=HYPERLINK("https://www.leilaoonline.net/lote/detalhe/148315", " Secadora de roupas Brastemp no estado 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500,00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=HYPERLINK("https://www.leilaoonline.net/lote/detalhe/148332", "2085")</f>
      </c>
      <c r="B197" s="4" t="s">
        <f>=HYPERLINK("https://www.leilaoonline.net/lote/detalhe/148332", " Lote com 3 tvs com defeitos 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650,00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=HYPERLINK("https://www.leilaoonline.net/lote/detalhe/148321", "2086")</f>
      </c>
      <c r="B198" s="4" t="s">
        <f>=HYPERLINK("https://www.leilaoonline.net/lote/detalhe/148321", " Máquina de escrever antiga Triumph no estado 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300,00</t>
        </is>
      </c>
      <c r="F198" s="4" t="inlineStr">
        <is>
          <t>100.00</t>
        </is>
      </c>
    </row>
    <row collapsed="false" customFormat="false" customHeight="false" hidden="false" ht="12.1" outlineLevel="0" r="199">
      <c r="A199" s="5" t="s">
        <f>=HYPERLINK("https://www.leilaoonline.net/lote/detalhe/148338", "2087")</f>
      </c>
      <c r="B199" s="4" t="s">
        <f>=HYPERLINK("https://www.leilaoonline.net/lote/detalhe/148338", " Máquina de escrever antiga Rtmington Hana no estado 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300,00</t>
        </is>
      </c>
      <c r="F199" s="4" t="inlineStr">
        <is>
          <t>100.00</t>
        </is>
      </c>
    </row>
    <row collapsed="false" customFormat="false" customHeight="false" hidden="false" ht="12.1" outlineLevel="0" r="200">
      <c r="A200" s="5" t="s">
        <f>=HYPERLINK("https://www.leilaoonline.net/lote/detalhe/148323", "2088")</f>
      </c>
      <c r="B200" s="4" t="s">
        <f>=HYPERLINK("https://www.leilaoonline.net/lote/detalhe/148323", " Máquina de escrever antiga Olivett portátil no estado 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300,00</t>
        </is>
      </c>
      <c r="F200" s="4" t="inlineStr">
        <is>
          <t>100.00</t>
        </is>
      </c>
    </row>
    <row collapsed="false" customFormat="false" customHeight="false" hidden="false" ht="12.1" outlineLevel="0" r="201">
      <c r="A201" s="5" t="s">
        <f>=HYPERLINK("https://www.leilaoonline.net/lote/detalhe/148331", "2089")</f>
      </c>
      <c r="B201" s="4" t="s">
        <f>=HYPERLINK("https://www.leilaoonline.net/lote/detalhe/148331", " Máquina de costura antiga Elna no estado 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800,00</t>
        </is>
      </c>
      <c r="F201" s="4" t="inlineStr">
        <is>
          <t>100.00</t>
        </is>
      </c>
    </row>
    <row collapsed="false" customFormat="false" customHeight="false" hidden="false" ht="12.1" outlineLevel="0" r="202">
      <c r="A202" s="5" t="s">
        <f>=HYPERLINK("https://www.leilaoonline.net/lote/detalhe/148312", "2090")</f>
      </c>
      <c r="B202" s="4" t="s">
        <f>=HYPERLINK("https://www.leilaoonline.net/lote/detalhe/148312", " Filmadora Panasonic no estado 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500,00</t>
        </is>
      </c>
      <c r="F202" s="4" t="inlineStr">
        <is>
          <t>100.00</t>
        </is>
      </c>
    </row>
    <row collapsed="false" customFormat="false" customHeight="false" hidden="false" ht="12.1" outlineLevel="0" r="203">
      <c r="A203" s="5" t="s">
        <f>=HYPERLINK("https://www.leilaoonline.net/lote/detalhe/148340", "2091")</f>
      </c>
      <c r="B203" s="4" t="s">
        <f>=HYPERLINK("https://www.leilaoonline.net/lote/detalhe/148340", " 3 em 1 CCE sem caixas, antigo no estado 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300,00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=HYPERLINK("https://www.leilaoonline.net/lote/detalhe/148314", "2092")</f>
      </c>
      <c r="B204" s="4" t="s">
        <f>=HYPERLINK("https://www.leilaoonline.net/lote/detalhe/148314", " radio portátil Philips antigo no estado 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200,00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=HYPERLINK("https://www.leilaoonline.net/lote/detalhe/148328", "2093")</f>
      </c>
      <c r="B205" s="4" t="s">
        <f>=HYPERLINK("https://www.leilaoonline.net/lote/detalhe/148328", " radio portátil National antigo, no estado 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200,00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=HYPERLINK("https://www.leilaoonline.net/lote/detalhe/148325", "2094")</f>
      </c>
      <c r="B206" s="4" t="s">
        <f>=HYPERLINK("https://www.leilaoonline.net/lote/detalhe/148325", " radio portátil antigo no estado 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200,00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=HYPERLINK("https://www.leilaoonline.net/lote/detalhe/148327", "2095")</f>
      </c>
      <c r="B207" s="4" t="s">
        <f>=HYPERLINK("https://www.leilaoonline.net/lote/detalhe/148327", " radio relógio National antigo no estado 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150,00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=HYPERLINK("https://www.leilaoonline.net/lote/detalhe/148320", "2096")</f>
      </c>
      <c r="B208" s="4" t="s">
        <f>=HYPERLINK("https://www.leilaoonline.net/lote/detalhe/148320", " toca fita antigo Philips no estado")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200,00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=HYPERLINK("https://www.leilaoonline.net/lote/detalhe/148333", "2097")</f>
      </c>
      <c r="B209" s="4" t="s">
        <f>=HYPERLINK("https://www.leilaoonline.net/lote/detalhe/148333", " reciver gradiente no estado 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500,00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=HYPERLINK("https://www.leilaoonline.net/lote/detalhe/148317", "2098")</f>
      </c>
      <c r="B210" s="4" t="s">
        <f>=HYPERLINK("https://www.leilaoonline.net/lote/detalhe/148317", " reciver no estado 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500,00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=HYPERLINK("https://www.leilaoonline.net/lote/detalhe/148339", "2099")</f>
      </c>
      <c r="B211" s="4" t="s">
        <f>=HYPERLINK("https://www.leilaoonline.net/lote/detalhe/148339", " radio toca fitas e cd várias marcas 10 peças no estado 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600,00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=HYPERLINK("https://www.leilaoonline.net/lote/detalhe/148319", "2100")</f>
      </c>
      <c r="B212" s="4" t="s">
        <f>=HYPERLINK("https://www.leilaoonline.net/lote/detalhe/148319", " reciver gradiente no estado 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500,00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=HYPERLINK("https://www.leilaoonline.net/lote/detalhe/148324", "2102")</f>
      </c>
      <c r="B213" s="4" t="s">
        <f>=HYPERLINK("https://www.leilaoonline.net/lote/detalhe/148324", " telefone antigo 2 peças no estado")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100,00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=HYPERLINK("https://www.leilaoonline.net/lote/detalhe/148330", "2103")</f>
      </c>
      <c r="B214" s="4" t="s">
        <f>=HYPERLINK("https://www.leilaoonline.net/lote/detalhe/148330", " replica gramofone cópia autentica 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800,00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=HYPERLINK("https://www.leilaoonline.net/lote/detalhe/148326", "2104")</f>
      </c>
      <c r="B215" s="4" t="s">
        <f>=HYPERLINK("https://www.leilaoonline.net/lote/detalhe/148326", " avião aero modelismo com motor a gasolina faltando controle 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800,00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=HYPERLINK("https://www.leilaoonline.net/lote/detalhe/148341", "2105")</f>
      </c>
      <c r="B216" s="4" t="s">
        <f>=HYPERLINK("https://www.leilaoonline.net/lote/detalhe/148341", " rádio toca fitas e cd várias marcas 10 peças no estado 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650,00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=HYPERLINK("https://www.leilaoonline.net/lote/detalhe/148342", "2106")</f>
      </c>
      <c r="B217" s="4" t="s">
        <f>=HYPERLINK("https://www.leilaoonline.net/lote/detalhe/148342", " rádio toca fitas e cd várias marcas 10 peças no estado 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650,00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=HYPERLINK("https://www.leilaoonline.net/lote/detalhe/148343", "2109")</f>
      </c>
      <c r="B218" s="4" t="s">
        <f>=HYPERLINK("https://www.leilaoonline.net/lote/detalhe/148343", "Cristaleira antiga, restaurada sem detalhes 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1.250,00</t>
        </is>
      </c>
      <c r="F218" s="4" t="inlineStr">
        <is>
          <t>250.00</t>
        </is>
      </c>
    </row>
    <row collapsed="false" customFormat="false" customHeight="false" hidden="false" ht="12.1" outlineLevel="0" r="219">
      <c r="A219" s="5" t="s">
        <f>=HYPERLINK("https://www.leilaoonline.net/lote/detalhe/148344", "2110")</f>
      </c>
      <c r="B219" s="4" t="s">
        <f>=HYPERLINK("https://www.leilaoonline.net/lote/detalhe/148344", "Cômoda Penteadeira antiga restaurada sem detalhes")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1.100,00</t>
        </is>
      </c>
      <c r="F219" s="4" t="inlineStr">
        <is>
          <t>250.00</t>
        </is>
      </c>
    </row>
    <row collapsed="false" customFormat="false" customHeight="false" hidden="false" ht="12.1" outlineLevel="0" r="220">
      <c r="A220" s="5" t="s">
        <f>=HYPERLINK("https://www.leilaoonline.net/lote/detalhe/148368", "2113")</f>
      </c>
      <c r="B220" s="4" t="s">
        <f>=HYPERLINK("https://www.leilaoonline.net/lote/detalhe/148368", " Aprox. 22 pares de molas dianteira G6 adiante original. 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3.500,00</t>
        </is>
      </c>
      <c r="F220" s="4" t="inlineStr">
        <is>
          <t>100.00</t>
        </is>
      </c>
    </row>
    <row collapsed="false" customFormat="false" customHeight="false" hidden="false" ht="12.1" outlineLevel="0" r="221">
      <c r="A221" s="5" t="s">
        <f>=HYPERLINK("https://www.leilaoonline.net/lote/detalhe/148369", "2114")</f>
      </c>
      <c r="B221" s="4" t="s">
        <f>=HYPERLINK("https://www.leilaoonline.net/lote/detalhe/148369", " Geladeira")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300,00</t>
        </is>
      </c>
      <c r="F221" s="4" t="inlineStr">
        <is>
          <t>100.00</t>
        </is>
      </c>
    </row>
    <row collapsed="false" customFormat="false" customHeight="false" hidden="false" ht="12.1" outlineLevel="0" r="222">
      <c r="A222" s="5" t="s">
        <f>=HYPERLINK("https://www.leilaoonline.net/lote/detalhe/148371", "2115")</f>
      </c>
      <c r="B222" s="4" t="s">
        <f>=HYPERLINK("https://www.leilaoonline.net/lote/detalhe/148371", "Auto clave")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750,00</t>
        </is>
      </c>
      <c r="F222" s="4" t="inlineStr">
        <is>
          <t>200.00</t>
        </is>
      </c>
    </row>
    <row collapsed="false" customFormat="false" customHeight="false" hidden="false" ht="12.1" outlineLevel="0" r="223">
      <c r="A223" s="5" t="s">
        <f>=HYPERLINK("https://www.leilaoonline.net/lote/detalhe/148372", "2116")</f>
      </c>
      <c r="B223" s="4" t="s">
        <f>=HYPERLINK("https://www.leilaoonline.net/lote/detalhe/148372", "GM Opala Comodoro Ano 1981/81. Álcool")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16.000,00</t>
        </is>
      </c>
      <c r="F223" s="4" t="inlineStr">
        <is>
          <t>250.00</t>
        </is>
      </c>
    </row>
    <row collapsed="false" customFormat="false" customHeight="false" hidden="false" ht="12.1" outlineLevel="0" r="224">
      <c r="A224" s="5" t="s">
        <f>=HYPERLINK("https://www.leilaoonline.net/lote/detalhe/148374", "2117")</f>
      </c>
      <c r="B224" s="4" t="s">
        <f>=HYPERLINK("https://www.leilaoonline.net/lote/detalhe/148374", "Esteira elétrica")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750,00</t>
        </is>
      </c>
      <c r="F224" s="4" t="inlineStr">
        <is>
          <t>200.00</t>
        </is>
      </c>
    </row>
    <row collapsed="false" customFormat="false" customHeight="false" hidden="false" ht="12.1" outlineLevel="0" r="225">
      <c r="A225" s="5" t="s">
        <f>=HYPERLINK("https://www.leilaoonline.net/lote/detalhe/148424", "2121")</f>
      </c>
      <c r="B225" s="4" t="s">
        <f>=HYPERLINK("https://www.leilaoonline.net/lote/detalhe/148424", " Rádio")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300,00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=HYPERLINK("https://www.leilaoonline.net/lote/detalhe/148428", "2122")</f>
      </c>
      <c r="B226" s="4" t="s">
        <f>=HYPERLINK("https://www.leilaoonline.net/lote/detalhe/148428", " Rádio")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300,00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=HYPERLINK("https://www.leilaoonline.net/lote/detalhe/148426", "2123")</f>
      </c>
      <c r="B227" s="4" t="s">
        <f>=HYPERLINK("https://www.leilaoonline.net/lote/detalhe/148426", " Rádio 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300,00</t>
        </is>
      </c>
      <c r="F227" s="4" t="inlineStr">
        <is>
          <t>50.00</t>
        </is>
      </c>
    </row>
    <row collapsed="false" customFormat="false" customHeight="false" hidden="false" ht="12.1" outlineLevel="0" r="228">
      <c r="A228" s="5" t="s">
        <f>=HYPERLINK("https://www.leilaoonline.net/lote/detalhe/148429", "2124")</f>
      </c>
      <c r="B228" s="4" t="s">
        <f>=HYPERLINK("https://www.leilaoonline.net/lote/detalhe/148429", " 10 peças bombas para água com fonte 110v ou 220v")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1.100,00</t>
        </is>
      </c>
      <c r="F228" s="4" t="inlineStr">
        <is>
          <t>150.00</t>
        </is>
      </c>
    </row>
    <row collapsed="false" customFormat="false" customHeight="false" hidden="false" ht="12.1" outlineLevel="0" r="229">
      <c r="A229" s="5" t="s">
        <f>=HYPERLINK("https://www.leilaoonline.net/lote/detalhe/148427", "2127")</f>
      </c>
      <c r="B229" s="4" t="s">
        <f>=HYPERLINK("https://www.leilaoonline.net/lote/detalhe/148427", " Projetor de filmes 8mm 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900,00</t>
        </is>
      </c>
      <c r="F229" s="4" t="inlineStr">
        <is>
          <t>150.00</t>
        </is>
      </c>
    </row>
    <row collapsed="false" customFormat="false" customHeight="false" hidden="false" ht="12.1" outlineLevel="0" r="230">
      <c r="A230" s="5" t="s">
        <f>=HYPERLINK("https://www.leilaoonline.net/lote/detalhe/148423", "2129")</f>
      </c>
      <c r="B230" s="4" t="s">
        <f>=HYPERLINK("https://www.leilaoonline.net/lote/detalhe/148423", " Autocrave")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900,00</t>
        </is>
      </c>
      <c r="F230" s="4" t="inlineStr">
        <is>
          <t>150.00</t>
        </is>
      </c>
    </row>
    <row collapsed="false" customFormat="false" customHeight="false" hidden="false" ht="12.1" outlineLevel="0" r="231">
      <c r="A231" s="5" t="s">
        <f>=HYPERLINK("https://www.leilaoonline.net/lote/detalhe/148425", "2130")</f>
      </c>
      <c r="B231" s="4" t="s">
        <f>=HYPERLINK("https://www.leilaoonline.net/lote/detalhe/148425", " Esteira")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900,00</t>
        </is>
      </c>
      <c r="F231" s="4" t="inlineStr">
        <is>
          <t>150.00</t>
        </is>
      </c>
    </row>
    <row collapsed="false" customFormat="false" customHeight="false" hidden="false" ht="12.1" outlineLevel="0" r="232">
      <c r="A232" s="5" t="s">
        <f>=HYPERLINK("https://www.leilaoonline.net/lote/detalhe/148421", "3001")</f>
      </c>
      <c r="B232" s="4" t="s">
        <f>=HYPERLINK("https://www.leilaoonline.net/lote/detalhe/148421", " Lote com TVs, Placas de TVs, autofalantes de TVs, Placas de wi-fi, PLACA DE CAPTURA PIXEVIEW, e Placas Diversas. Veja relação de itens.")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10.000,00</t>
        </is>
      </c>
      <c r="F232" s="4" t="inlineStr">
        <is>
          <t>200.00</t>
        </is>
      </c>
    </row>
    <row collapsed="false" customFormat="false" customHeight="false" hidden="false" ht="12.1" outlineLevel="0" r="233">
      <c r="A233" s="5" t="s">
        <f>=HYPERLINK("https://www.leilaoonline.net/lote/detalhe/148419", "3002")</f>
      </c>
      <c r="B233" s="4" t="s">
        <f>=HYPERLINK("https://www.leilaoonline.net/lote/detalhe/148419", " Lote com Placas de Computador, processadores, roteadores, gabinetes de TV, cooler, modem, fontes, leitores de CD/DVD/ e leitores de cartão. Veja relação de itens.")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10.000,00</t>
        </is>
      </c>
      <c r="F233" s="4" t="inlineStr">
        <is>
          <t>200.00</t>
        </is>
      </c>
    </row>
    <row collapsed="false" customFormat="false" customHeight="false" hidden="false" ht="12.1" outlineLevel="0" r="234">
      <c r="A234" s="5" t="s">
        <f>=HYPERLINK("https://www.leilaoonline.net/lote/detalhe/148422", "3003")</f>
      </c>
      <c r="B234" s="4" t="s">
        <f>=HYPERLINK("https://www.leilaoonline.net/lote/detalhe/148422", " Lote com Notebooks, placas mãe de notebooks e telas de notebook. Conforme relação de itens")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5.000,00</t>
        </is>
      </c>
      <c r="F234" s="4" t="inlineStr">
        <is>
          <t>200.00</t>
        </is>
      </c>
    </row>
    <row collapsed="false" customFormat="false" customHeight="false" hidden="false" ht="12.1" outlineLevel="0" r="235">
      <c r="A235" s="5" t="s">
        <f>=HYPERLINK("https://www.leilaoonline.net/lote/detalhe/148420", "3004")</f>
      </c>
      <c r="B235" s="4" t="s">
        <f>=HYPERLINK("https://www.leilaoonline.net/lote/detalhe/148420", " Lote de itens variados conforme relação.")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5.000,00</t>
        </is>
      </c>
      <c r="F235" s="4" t="inlineStr">
        <is>
          <t>200.00</t>
        </is>
      </c>
    </row>
    <row collapsed="false" customFormat="false" customHeight="false" hidden="false" ht="12.1" outlineLevel="0" r="236">
      <c r="A236" s="5" t="s">
        <f>=HYPERLINK("https://www.leilaoonline.net/lote/detalhe/148432", "3005")</f>
      </c>
      <c r="B236" s="4" t="s">
        <f>=HYPERLINK("https://www.leilaoonline.net/lote/detalhe/148432", " 1 Maquina de Costura Industrial Reta Bother, 1 Maquina de Costura de Braço Piffaf")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900,00</t>
        </is>
      </c>
      <c r="F236" s="4" t="inlineStr">
        <is>
          <t>150.00</t>
        </is>
      </c>
    </row>
    <row collapsed="false" customFormat="false" customHeight="false" hidden="false" ht="12.1" outlineLevel="0" r="237">
      <c r="A237" s="5" t="s">
        <f>=HYPERLINK("https://www.leilaoonline.net/lote/detalhe/148431", "3006")</f>
      </c>
      <c r="B237" s="4" t="s">
        <f>=HYPERLINK("https://www.leilaoonline.net/lote/detalhe/148431", " Lixadeira Para Acabamento Sapateiro 3 Pontas, Lixadeira Para Acabamento Sapateiro 6 Pontas e Compresseor Ferrari 24 l")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700,00</t>
        </is>
      </c>
      <c r="F237" s="4" t="inlineStr">
        <is>
          <t>150.00</t>
        </is>
      </c>
    </row>
    <row collapsed="false" customFormat="false" customHeight="false" hidden="false" ht="12.1" outlineLevel="0" r="238">
      <c r="A238" s="5" t="s">
        <f>=HYPERLINK("https://www.leilaoonline.net/lote/detalhe/148434", "3007")</f>
      </c>
      <c r="B238" s="4" t="s">
        <f>=HYPERLINK("https://www.leilaoonline.net/lote/detalhe/148434", " Forno Industrial Helmo a gás 350°")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900,00</t>
        </is>
      </c>
      <c r="F238" s="4" t="inlineStr">
        <is>
          <t>150.00</t>
        </is>
      </c>
    </row>
    <row collapsed="false" customFormat="false" customHeight="false" hidden="false" ht="12.1" outlineLevel="0" r="239">
      <c r="A239" s="5" t="s">
        <f>=HYPERLINK("https://www.leilaoonline.net/lote/detalhe/148435", "3008")</f>
      </c>
      <c r="B239" s="4" t="s">
        <f>=HYPERLINK("https://www.leilaoonline.net/lote/detalhe/148435", " Rampa de Madeira Para Treinamento de Fisioterapia com 3 degraus")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700,00</t>
        </is>
      </c>
      <c r="F239" s="4" t="inlineStr">
        <is>
          <t>150.00</t>
        </is>
      </c>
    </row>
    <row collapsed="false" customFormat="false" customHeight="false" hidden="false" ht="12.1" outlineLevel="0" r="240">
      <c r="A240" s="5" t="s">
        <f>=HYPERLINK("https://www.leilaoonline.net/lote/detalhe/148430", "3009")</f>
      </c>
      <c r="B240" s="4" t="s">
        <f>=HYPERLINK("https://www.leilaoonline.net/lote/detalhe/148430", " 2 Cadeiras de Rodas Infantil e 1 Cadeira de Rodas Adulto")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1.500,00</t>
        </is>
      </c>
      <c r="F240" s="4" t="inlineStr">
        <is>
          <t>150.00</t>
        </is>
      </c>
    </row>
    <row collapsed="false" customFormat="false" customHeight="false" hidden="false" ht="12.1" outlineLevel="0" r="241">
      <c r="A241" s="5" t="s">
        <f>=HYPERLINK("https://www.leilaoonline.net/lote/detalhe/148433", "3010")</f>
      </c>
      <c r="B241" s="4" t="s">
        <f>=HYPERLINK("https://www.leilaoonline.net/lote/detalhe/148433", " Acessórios Diversos - Pós hospitalares - Vide relação em anexo. 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9.000,00</t>
        </is>
      </c>
      <c r="F241" s="4" t="inlineStr">
        <is>
          <t>200.00</t>
        </is>
      </c>
    </row>
    <row collapsed="false" customFormat="false" customHeight="false" hidden="false" ht="12.1" outlineLevel="0" r="242">
      <c r="A242" s="5" t="s">
        <f>=HYPERLINK("https://www.leilaoonline.net/lote/detalhe/148436", "5001")</f>
      </c>
      <c r="B242" s="4" t="s">
        <f>=HYPERLINK("https://www.leilaoonline.net/lote/detalhe/148436", " APROX. 5.300 KG DE TUBOS VARIADOS CONFORME ESPECIFICAÇÔES")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20.000,00</t>
        </is>
      </c>
      <c r="F242" s="4" t="inlineStr">
        <is>
          <t>250.00</t>
        </is>
      </c>
    </row>
    <row collapsed="false" customFormat="false" customHeight="false" hidden="false" ht="12.1" outlineLevel="0" r="243">
      <c r="A243" s="5" t="s">
        <f>=HYPERLINK("https://www.leilaoonline.net/lote/detalhe/148437", "5002")</f>
      </c>
      <c r="B243" s="4" t="s">
        <f>=HYPERLINK("https://www.leilaoonline.net/lote/detalhe/148437", " APROX. 670 KG DE TIRAS, GUIAS, PERFIS E MAIS. CONFORME ESPECIFICAÇÔES")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1.800,00</t>
        </is>
      </c>
      <c r="F243" s="4" t="inlineStr">
        <is>
          <t>200.00</t>
        </is>
      </c>
    </row>
    <row collapsed="false" customFormat="false" customHeight="false" hidden="false" ht="12.1" outlineLevel="0" r="244">
      <c r="A244" s="5" t="s">
        <f>=HYPERLINK("https://www.leilaoonline.net/lote/detalhe/148438", "6002")</f>
      </c>
      <c r="B244" s="4" t="s">
        <f>=HYPERLINK("https://www.leilaoonline.net/lote/detalhe/148438", "Lote de itens diversos conforme especificações")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1.000,00</t>
        </is>
      </c>
      <c r="F244" s="4" t="inlineStr">
        <is>
          <t>200.00</t>
        </is>
      </c>
    </row>
    <row collapsed="false" customFormat="false" customHeight="false" hidden="false" ht="12.1" outlineLevel="0" r="245">
      <c r="A245" s="5" t="s">
        <f>=HYPERLINK("https://www.leilaoonline.net/lote/detalhe/148441", "7000")</f>
      </c>
      <c r="B245" s="4" t="s">
        <f>=HYPERLINK("https://www.leilaoonline.net/lote/detalhe/148441", "DIVERSAS MESAS E ARMÁRIOS (veja especificações)")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1.000,00</t>
        </is>
      </c>
      <c r="F245" s="4" t="inlineStr">
        <is>
          <t>200.00</t>
        </is>
      </c>
    </row>
    <row collapsed="false" customFormat="false" customHeight="false" hidden="false" ht="12.1" outlineLevel="0" r="246">
      <c r="A246" s="5" t="s">
        <f>=HYPERLINK("https://www.leilaoonline.net/lote/detalhe/148456", "8001")</f>
      </c>
      <c r="B246" s="4" t="s">
        <f>=HYPERLINK("https://www.leilaoonline.net/lote/detalhe/148456", "APROX. 23 TONELADAS DE PRANCHÕES DE MADEIRA. Veja especificações")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27.000,00</t>
        </is>
      </c>
      <c r="F246" s="4" t="inlineStr">
        <is>
          <t>500.00</t>
        </is>
      </c>
    </row>
    <row collapsed="false" customFormat="false" customHeight="false" hidden="false" ht="12.1" outlineLevel="0" r="247">
      <c r="A247" s="5" t="s">
        <f>=HYPERLINK("https://www.leilaoonline.net/lote/detalhe/148455", "8002")</f>
      </c>
      <c r="B247" s="4" t="s">
        <f>=HYPERLINK("https://www.leilaoonline.net/lote/detalhe/148455", "APROX. 23 TONELADAS DE PRANCHÕES DE MADEIRA. Veja especificações")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27.000,00</t>
        </is>
      </c>
      <c r="F247" s="4" t="inlineStr">
        <is>
          <t>500.00</t>
        </is>
      </c>
    </row>
    <row collapsed="false" customFormat="false" customHeight="false" hidden="false" ht="12.1" outlineLevel="0" r="248">
      <c r="A248" s="5" t="s">
        <f>=HYPERLINK("https://www.leilaoonline.net/lote/detalhe/148454", "8003")</f>
      </c>
      <c r="B248" s="4" t="s">
        <f>=HYPERLINK("https://www.leilaoonline.net/lote/detalhe/148454", "APROX. 23 TONELADAS DE PRANCHÕES DE MADEIRA. Veja especificações")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27.000,00</t>
        </is>
      </c>
      <c r="F248" s="4" t="inlineStr">
        <is>
          <t>500.00</t>
        </is>
      </c>
    </row>
    <row collapsed="false" customFormat="false" customHeight="false" hidden="false" ht="12.1" outlineLevel="0" r="249">
      <c r="A249" s="5" t="s">
        <f>=HYPERLINK("https://www.leilaoonline.net/lote/detalhe/148453", "8004")</f>
      </c>
      <c r="B249" s="4" t="s">
        <f>=HYPERLINK("https://www.leilaoonline.net/lote/detalhe/148453", "APROX. 23 TONELADAS DE PRANCHÕES DE MADEIRA. Veja especificações")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27.000,00</t>
        </is>
      </c>
      <c r="F249" s="4" t="inlineStr">
        <is>
          <t>500.00</t>
        </is>
      </c>
    </row>
    <row collapsed="false" customFormat="false" customHeight="false" hidden="false" ht="12.1" outlineLevel="0" r="250">
      <c r="A250" s="5" t="s">
        <f>=HYPERLINK("https://www.leilaoonline.net/lote/detalhe/148452", "8005")</f>
      </c>
      <c r="B250" s="4" t="s">
        <f>=HYPERLINK("https://www.leilaoonline.net/lote/detalhe/148452", "APROX. 23 TONELADAS DE PRANCHÕES DE MADEIRA. Veja especificações")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27.000,00</t>
        </is>
      </c>
      <c r="F250" s="4" t="inlineStr">
        <is>
          <t>500.00</t>
        </is>
      </c>
    </row>
    <row collapsed="false" customFormat="false" customHeight="false" hidden="false" ht="12.1" outlineLevel="0" r="251">
      <c r="A251" s="5" t="s">
        <f>=HYPERLINK("https://www.leilaoonline.net/lote/detalhe/148451", "8006")</f>
      </c>
      <c r="B251" s="4" t="s">
        <f>=HYPERLINK("https://www.leilaoonline.net/lote/detalhe/148451", "APROX. 23 TONELADAS DE PRANCHÕES DE MADEIRA. Veja especificações")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27.000,00</t>
        </is>
      </c>
      <c r="F251" s="4" t="inlineStr">
        <is>
          <t>500.00</t>
        </is>
      </c>
    </row>
    <row collapsed="false" customFormat="false" customHeight="false" hidden="false" ht="12.1" outlineLevel="0" r="252">
      <c r="A252" s="5" t="s">
        <f>=HYPERLINK("https://www.leilaoonline.net/lote/detalhe/148450", "8007")</f>
      </c>
      <c r="B252" s="4" t="s">
        <f>=HYPERLINK("https://www.leilaoonline.net/lote/detalhe/148450", "APROX. 23 TONELADAS DE PRANCHÕES DE MADEIRA. Veja especificações")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27.000,00</t>
        </is>
      </c>
      <c r="F252" s="4" t="inlineStr">
        <is>
          <t>500.00</t>
        </is>
      </c>
    </row>
    <row collapsed="false" customFormat="false" customHeight="false" hidden="false" ht="12.1" outlineLevel="0" r="253">
      <c r="A253" s="5" t="s">
        <f>=HYPERLINK("https://www.leilaoonline.net/lote/detalhe/148449", "8008")</f>
      </c>
      <c r="B253" s="4" t="s">
        <f>=HYPERLINK("https://www.leilaoonline.net/lote/detalhe/148449", "APROX. 23 TONELADAS DE PRANCHÕES DE MADEIRA. Veja especificações")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27.000,00</t>
        </is>
      </c>
      <c r="F253" s="4" t="inlineStr">
        <is>
          <t>500.00</t>
        </is>
      </c>
    </row>
    <row collapsed="false" customFormat="false" customHeight="false" hidden="false" ht="12.1" outlineLevel="0" r="254">
      <c r="A254" s="5" t="s">
        <f>=HYPERLINK("https://www.leilaoonline.net/lote/detalhe/148448", "8009")</f>
      </c>
      <c r="B254" s="4" t="s">
        <f>=HYPERLINK("https://www.leilaoonline.net/lote/detalhe/148448", "APROX. 23 TONELADAS DE PRANCHÕES DE MADEIRA. Veja especificações")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27.000,00</t>
        </is>
      </c>
      <c r="F254" s="4" t="inlineStr">
        <is>
          <t>500.00</t>
        </is>
      </c>
    </row>
    <row collapsed="false" customFormat="false" customHeight="false" hidden="false" ht="12.1" outlineLevel="0" r="255">
      <c r="A255" s="5" t="s">
        <f>=HYPERLINK("https://www.leilaoonline.net/lote/detalhe/148447", "8010")</f>
      </c>
      <c r="B255" s="4" t="s">
        <f>=HYPERLINK("https://www.leilaoonline.net/lote/detalhe/148447", "APROX. 23 TONELADAS DE PRANCHÕES DE MADEIRA. Veja especificações")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27.000,00</t>
        </is>
      </c>
      <c r="F255" s="4" t="inlineStr">
        <is>
          <t>500.00</t>
        </is>
      </c>
    </row>
    <row collapsed="false" customFormat="false" customHeight="false" hidden="false" ht="12.1" outlineLevel="0" r="256">
      <c r="A256" s="5" t="s">
        <f>=HYPERLINK("https://www.leilaoonline.net/lote/detalhe/148446", "8011")</f>
      </c>
      <c r="B256" s="4" t="s">
        <f>=HYPERLINK("https://www.leilaoonline.net/lote/detalhe/148446", "APROX. 23 TONELADAS DE PRANCHÕES DE MADEIRA. Veja especificações")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27.000,00</t>
        </is>
      </c>
      <c r="F256" s="4" t="inlineStr">
        <is>
          <t>500.00</t>
        </is>
      </c>
    </row>
    <row collapsed="false" customFormat="false" customHeight="false" hidden="false" ht="12.1" outlineLevel="0" r="257">
      <c r="A257" s="5" t="s">
        <f>=HYPERLINK("https://www.leilaoonline.net/lote/detalhe/148445", "8012")</f>
      </c>
      <c r="B257" s="4" t="s">
        <f>=HYPERLINK("https://www.leilaoonline.net/lote/detalhe/148445", "APROX. 23 TONELADAS DE PRANCHÕES DE MADEIRA. Veja especificações")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27.000,00</t>
        </is>
      </c>
      <c r="F257" s="4" t="inlineStr">
        <is>
          <t>500.00</t>
        </is>
      </c>
    </row>
    <row collapsed="false" customFormat="false" customHeight="false" hidden="false" ht="12.1" outlineLevel="0" r="258">
      <c r="A258" s="5" t="s">
        <f>=HYPERLINK("https://www.leilaoonline.net/lote/detalhe/148444", "8013")</f>
      </c>
      <c r="B258" s="4" t="s">
        <f>=HYPERLINK("https://www.leilaoonline.net/lote/detalhe/148444", "APROX. 23 TONELADAS DE PRANCHÕES DE MADEIRA. Veja especificações")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27.000,00</t>
        </is>
      </c>
      <c r="F258" s="4" t="inlineStr">
        <is>
          <t>500.00</t>
        </is>
      </c>
    </row>
    <row collapsed="false" customFormat="false" customHeight="false" hidden="false" ht="12.1" outlineLevel="0" r="259">
      <c r="A259" s="5" t="s">
        <f>=HYPERLINK("https://www.leilaoonline.net/lote/detalhe/148443", "8014")</f>
      </c>
      <c r="B259" s="4" t="s">
        <f>=HYPERLINK("https://www.leilaoonline.net/lote/detalhe/148443", "APROX. 23 TONELADAS DE PRANCHÕES DE MADEIRA. Veja especificações")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27.000,00</t>
        </is>
      </c>
      <c r="F259" s="4" t="inlineStr">
        <is>
          <t>500.00</t>
        </is>
      </c>
    </row>
    <row collapsed="false" customFormat="false" customHeight="false" hidden="false" ht="12.1" outlineLevel="0" r="260">
      <c r="A260" s="5" t="s">
        <f>=HYPERLINK("https://www.leilaoonline.net/lote/detalhe/148457", "8015")</f>
      </c>
      <c r="B260" s="4" t="s">
        <f>=HYPERLINK("https://www.leilaoonline.net/lote/detalhe/148457", "APROX. 23 TONELADAS DE PRANCHÕES DE MADEIRA. Veja especificações")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40.000,00</t>
        </is>
      </c>
      <c r="F260" s="4" t="inlineStr">
        <is>
          <t>500.00</t>
        </is>
      </c>
    </row>
    <row collapsed="false" customFormat="false" customHeight="false" hidden="false" ht="12.1" outlineLevel="0" r="261">
      <c r="A261" s="5" t="s">
        <f>=HYPERLINK("https://www.leilaoonline.net/lote/detalhe/148458", "8016")</f>
      </c>
      <c r="B261" s="4" t="s">
        <f>=HYPERLINK("https://www.leilaoonline.net/lote/detalhe/148458", "APROX. 23 TONELADAS DE PRANCHÕES DE MADEIRA. Veja especificações")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27.000,00</t>
        </is>
      </c>
      <c r="F261" s="4" t="inlineStr">
        <is>
          <t>500.00</t>
        </is>
      </c>
    </row>
    <row collapsed="false" customFormat="false" customHeight="false" hidden="false" ht="12.1" outlineLevel="0" r="262">
      <c r="A262" s="5" t="s">
        <f>=HYPERLINK("https://www.leilaoonline.net/lote/detalhe/148459", "8017")</f>
      </c>
      <c r="B262" s="4" t="s">
        <f>=HYPERLINK("https://www.leilaoonline.net/lote/detalhe/148459", "APROX. 23 TONELADAS DE PRANCHÕES DE MADEIRA. Veja especificações")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27.000,00</t>
        </is>
      </c>
      <c r="F262" s="4" t="inlineStr">
        <is>
          <t>500.00</t>
        </is>
      </c>
    </row>
    <row collapsed="false" customFormat="false" customHeight="false" hidden="false" ht="12.1" outlineLevel="0" r="263">
      <c r="A263" s="5" t="s">
        <f>=HYPERLINK("https://www.leilaoonline.net/lote/detalhe/148460", "8018")</f>
      </c>
      <c r="B263" s="4" t="s">
        <f>=HYPERLINK("https://www.leilaoonline.net/lote/detalhe/148460", "APROX. 23 TONELADAS DE PRANCHÕES DE MADEIRA. Veja especificações")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27.000,00</t>
        </is>
      </c>
      <c r="F263" s="4" t="inlineStr">
        <is>
          <t>500.00</t>
        </is>
      </c>
    </row>
    <row collapsed="false" customFormat="false" customHeight="false" hidden="false" ht="12.1" outlineLevel="0" r="264">
      <c r="A264" s="5" t="s">
        <f>=HYPERLINK("https://www.leilaoonline.net/lote/detalhe/148461", "8019")</f>
      </c>
      <c r="B264" s="4" t="s">
        <f>=HYPERLINK("https://www.leilaoonline.net/lote/detalhe/148461", "APROX. 23 TONELADAS DE PRANCHÕES DE MADEIRA. Veja especificações")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27.000,00</t>
        </is>
      </c>
      <c r="F26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2026-05-15T12:52:46.00Z</dcterms:created>
  <dc:creator>Tellks Tecnologia</dc:creator>
  <cp:revision>0</cp:revision>
</cp:coreProperties>
</file>