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Polo 20 • Outlander 16 • Hb20s • March 18 • Onix 18 • Sandero 19 • Hilux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23/11/2022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=HYPERLINK("https://www.leilaoonline.net/lote/detalhe/153564", "082")</f>
      </c>
      <c r="B11" s="4" t="s">
        <f>=HYPERLINK("https://www.leilaoonline.net/lote/detalhe/153564", "veja o vídeo!! HONDA/FIT LX CVT; 2017/2018; PRATA; ALCO./GASOL. - FUNCIONANDO - IPVA 2022 OK - APROX. 38.800KM")</f>
      </c>
      <c r="C11" s="4" t="inlineStr">
        <is>
          <t>Não vendido</t>
        </is>
      </c>
      <c r="D11" s="4" t="inlineStr">
        <is>
          <t>51</t>
        </is>
      </c>
      <c r="E11" s="5" t="inlineStr">
        <is>
          <t>49.500,00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=HYPERLINK("https://www.leilaoonline.net/lote/detalhe/153483", "083")</f>
      </c>
      <c r="B12" s="4" t="s">
        <f>=HYPERLINK("https://www.leilaoonline.net/lote/detalhe/153483", "veja o vídeo!! FIAT/PALIO FIRE WAY; 2015/2015; BRANCA; ALCO./GASOL. - FUNCIONANDO - IPVA 2022 OK ")</f>
      </c>
      <c r="C12" s="4" t="inlineStr">
        <is>
          <t>Vendido</t>
        </is>
      </c>
      <c r="D12" s="4" t="inlineStr">
        <is>
          <t>41</t>
        </is>
      </c>
      <c r="E12" s="5" t="inlineStr">
        <is>
          <t>21.250,00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=HYPERLINK("https://www.leilaoonline.net/lote/detalhe/153485", "084")</f>
      </c>
      <c r="B13" s="4" t="s">
        <f>=HYPERLINK("https://www.leilaoonline.net/lote/detalhe/153485", "veja o vídeo!! VW/POLO HL AD; 2019/2020; PRETA; ALCO./GASOL. - FUNCIONANDO - IPVA 2022 OK  - APROX. 43.600KM")</f>
      </c>
      <c r="C13" s="4" t="inlineStr">
        <is>
          <t>Não vendido</t>
        </is>
      </c>
      <c r="D13" s="4" t="inlineStr">
        <is>
          <t>51</t>
        </is>
      </c>
      <c r="E13" s="5" t="inlineStr">
        <is>
          <t>62.000,00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=HYPERLINK("https://www.leilaoonline.net/lote/detalhe/153484", "087")</f>
      </c>
      <c r="B14" s="4" t="s">
        <f>=HYPERLINK("https://www.leilaoonline.net/lote/detalhe/153484", "HYUNDAI/HB20S 1.6M COMF; 2014/2015; PRETA; ALCO./GASOL. - FUNCIONANDO - IPVA 2022 OK")</f>
      </c>
      <c r="C14" s="4" t="inlineStr">
        <is>
          <t>Não vendido</t>
        </is>
      </c>
      <c r="D14" s="4" t="inlineStr">
        <is>
          <t>19</t>
        </is>
      </c>
      <c r="E14" s="5" t="inlineStr">
        <is>
          <t>19.500,00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=HYPERLINK("https://www.leilaoonline.net/lote/detalhe/153570", "088")</f>
      </c>
      <c r="B15" s="4" t="s">
        <f>=HYPERLINK("https://www.leilaoonline.net/lote/detalhe/153570", "veja o vídeo!! HONDA/CITY EXL CVT; 2021/2021; PRETA; ALCO./GASOL. - FUNCIONANDO - IPVA 2022 OK - APROX. 21.859KM - FIPE: 105.664,00")</f>
      </c>
      <c r="C15" s="4" t="inlineStr">
        <is>
          <t>Não vendido</t>
        </is>
      </c>
      <c r="D15" s="4" t="inlineStr">
        <is>
          <t>73</t>
        </is>
      </c>
      <c r="E15" s="5" t="inlineStr">
        <is>
          <t>79.000,00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=HYPERLINK("https://www.leilaoonline.net/lote/detalhe/153567", "089")</f>
      </c>
      <c r="B16" s="4" t="s">
        <f>=HYPERLINK("https://www.leilaoonline.net/lote/detalhe/153567", "veja o vídeo!! VW/NOVA SAVEIRO RB MBVD; 2021/2022; PRATA; ALCO./GASOL. - FUNCIONANDO - IPVA 2022 OK -  FIPE: 91.484,00")</f>
      </c>
      <c r="C16" s="4" t="inlineStr">
        <is>
          <t>Vendido</t>
        </is>
      </c>
      <c r="D16" s="4" t="inlineStr">
        <is>
          <t>39</t>
        </is>
      </c>
      <c r="E16" s="5" t="inlineStr">
        <is>
          <t>57.000,00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=HYPERLINK("https://www.leilaoonline.net/lote/detalhe/153569", "092")</f>
      </c>
      <c r="B17" s="4" t="s">
        <f>=HYPERLINK("https://www.leilaoonline.net/lote/detalhe/153569", "veja o vídeo!! HONDA/CITY EX CVT; 2021/2021; PRATA; ALCO./GASOL. - FUNCIONANDO - IPVA 2022 OK - APROX. 30.636KM - FIPE: 100.189,00")</f>
      </c>
      <c r="C17" s="4" t="inlineStr">
        <is>
          <t>Vendido</t>
        </is>
      </c>
      <c r="D17" s="4" t="inlineStr">
        <is>
          <t>49</t>
        </is>
      </c>
      <c r="E17" s="5" t="inlineStr">
        <is>
          <t>68.500,00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=HYPERLINK("https://www.leilaoonline.net/lote/detalhe/153480", "095")</f>
      </c>
      <c r="B18" s="4" t="s">
        <f>=HYPERLINK("https://www.leilaoonline.net/lote/detalhe/153480", "veja o vídeo!! I/MMC OUTLANDER 2.2 D; 2015/2016; BRANCA; DIESEL - FUNC. - IPVA 2022 OK - FIPE: R$ 153.230,00")</f>
      </c>
      <c r="C18" s="4" t="inlineStr">
        <is>
          <t>Não vendido</t>
        </is>
      </c>
      <c r="D18" s="4" t="inlineStr">
        <is>
          <t>25</t>
        </is>
      </c>
      <c r="E18" s="5" t="inlineStr">
        <is>
          <t>100.000,00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=HYPERLINK("https://www.leilaoonline.net/lote/detalhe/153568", "096")</f>
      </c>
      <c r="B19" s="4" t="s">
        <f>=HYPERLINK("https://www.leilaoonline.net/lote/detalhe/153568", "veja o vídeo!! TOYOTA/YARIS HB XLPLUSAT; 2018/2019; VERMELHA; ALCO./GASOL. - FUNCIONANDO - IPVA 2022 OK - APROX. 25.419KM")</f>
      </c>
      <c r="C19" s="4" t="inlineStr">
        <is>
          <t>Não vendido</t>
        </is>
      </c>
      <c r="D19" s="4" t="inlineStr">
        <is>
          <t>39</t>
        </is>
      </c>
      <c r="E19" s="5" t="inlineStr">
        <is>
          <t>51.250,00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=HYPERLINK("https://www.leilaoonline.net/lote/detalhe/154240", "097")</f>
      </c>
      <c r="B20" s="4" t="s">
        <f>=HYPERLINK("https://www.leilaoonline.net/lote/detalhe/154240", "I/M.BENZ GLE63AMG; 2015/2016; PRETA; GASOLINA ")</f>
      </c>
      <c r="C20" s="4" t="inlineStr">
        <is>
          <t>Não vendido</t>
        </is>
      </c>
      <c r="D20" s="4" t="inlineStr">
        <is>
          <t>69</t>
        </is>
      </c>
      <c r="E20" s="5" t="inlineStr">
        <is>
          <t>169.500,00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=HYPERLINK("https://www.leilaoonline.net/lote/detalhe/153486", "098")</f>
      </c>
      <c r="B21" s="4" t="s">
        <f>=HYPERLINK("https://www.leilaoonline.net/lote/detalhe/153486", "TOYOTA/ETIOS SD XLS; 2014/2014; PRETA; ALCO./GASOL. - FUNCIONANDO - IPVA 2022 OK")</f>
      </c>
      <c r="C21" s="4" t="inlineStr">
        <is>
          <t>Não vendido</t>
        </is>
      </c>
      <c r="D21" s="4" t="inlineStr">
        <is>
          <t>51</t>
        </is>
      </c>
      <c r="E21" s="5" t="inlineStr">
        <is>
          <t>26.500,00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=HYPERLINK("https://www.leilaoonline.net/lote/detalhe/153487", "100")</f>
      </c>
      <c r="B22" s="4" t="s">
        <f>=HYPERLINK("https://www.leilaoonline.net/lote/detalhe/153487", "NISSAN/MARCH 16SV; 2018/2018; BRANCA; ALCO./GASOL. - FUNCIONANDO - IPVA 2022 OK")</f>
      </c>
      <c r="C22" s="4" t="inlineStr">
        <is>
          <t>Não vendido</t>
        </is>
      </c>
      <c r="D22" s="4" t="inlineStr">
        <is>
          <t>11</t>
        </is>
      </c>
      <c r="E22" s="5" t="inlineStr">
        <is>
          <t>22.750,00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=HYPERLINK("https://www.leilaoonline.net/lote/detalhe/153494", "101")</f>
      </c>
      <c r="B23" s="4" t="s">
        <f>=HYPERLINK("https://www.leilaoonline.net/lote/detalhe/153494", "veja o vídeo!! CHEVROLET/ONIX 10MT JOYE; 2017/2018; BRANCA; ALCO./GASOL. - FUNCIONANDO - IPVA 2022 OK")</f>
      </c>
      <c r="C23" s="4" t="inlineStr">
        <is>
          <t>Não vendido</t>
        </is>
      </c>
      <c r="D23" s="4" t="inlineStr">
        <is>
          <t>22</t>
        </is>
      </c>
      <c r="E23" s="5" t="inlineStr">
        <is>
          <t>34.000,00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=HYPERLINK("https://www.leilaoonline.net/lote/detalhe/154143", "102")</f>
      </c>
      <c r="B24" s="4" t="s">
        <f>=HYPERLINK("https://www.leilaoonline.net/lote/detalhe/154143", "veja o vídeo!! HONDA/CITY DX FLEX; 2012/2012; PRETA; ALCO./GASOL. - FUNCIONANDO - IPVA 2022 OK")</f>
      </c>
      <c r="C24" s="4" t="inlineStr">
        <is>
          <t>Não vendido</t>
        </is>
      </c>
      <c r="D24" s="4" t="inlineStr">
        <is>
          <t>39</t>
        </is>
      </c>
      <c r="E24" s="5" t="inlineStr">
        <is>
          <t>35.000,00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=HYPERLINK("https://www.leilaoonline.net/lote/detalhe/153565", "103")</f>
      </c>
      <c r="B25" s="4" t="s">
        <f>=HYPERLINK("https://www.leilaoonline.net/lote/detalhe/153565", "veja o vídeo!! CHEV/TRACKER T A LTZ; 2020/2021; PRETA; ALCO./GASOL. - FUNCIONANDO - IPVA 2022 OK - APROX. 26.000KM")</f>
      </c>
      <c r="C25" s="4" t="inlineStr">
        <is>
          <t>Não vendido</t>
        </is>
      </c>
      <c r="D25" s="4" t="inlineStr">
        <is>
          <t>55</t>
        </is>
      </c>
      <c r="E25" s="5" t="inlineStr">
        <is>
          <t>72.500,00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=HYPERLINK("https://www.leilaoonline.net/lote/detalhe/153492", "104")</f>
      </c>
      <c r="B26" s="4" t="s">
        <f>=HYPERLINK("https://www.leilaoonline.net/lote/detalhe/153492", "veja o vídeo!! I/TOYOTA HILUX SW4 4X2SR; 2013/2013; PRATA; ALCO./GASOL. - FUNCIONANDO - IPVA 2022 OK")</f>
      </c>
      <c r="C26" s="4" t="inlineStr">
        <is>
          <t>Não vendido</t>
        </is>
      </c>
      <c r="D26" s="4" t="inlineStr">
        <is>
          <t>37</t>
        </is>
      </c>
      <c r="E26" s="5" t="inlineStr">
        <is>
          <t>61.000,00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=HYPERLINK("https://www.leilaoonline.net/lote/detalhe/153891", "105")</f>
      </c>
      <c r="B27" s="4" t="s">
        <f>=HYPERLINK("https://www.leilaoonline.net/lote/detalhe/153891", "veja o vídeo!! HONDA/CITY EXL CVT; 2015/2015; BRANCA; ALCO./GASOL. - FUNCIONANDO - IPVA 2022 OK - APROX. 91.000KM - FIPE: 65.492,00")</f>
      </c>
      <c r="C27" s="4" t="inlineStr">
        <is>
          <t>Não vendido</t>
        </is>
      </c>
      <c r="D27" s="4" t="inlineStr">
        <is>
          <t>4</t>
        </is>
      </c>
      <c r="E27" s="5" t="inlineStr">
        <is>
          <t>48.750,00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=HYPERLINK("https://www.leilaoonline.net/lote/detalhe/153495", "106")</f>
      </c>
      <c r="B28" s="4" t="s">
        <f>=HYPERLINK("https://www.leilaoonline.net/lote/detalhe/153495", "veja o vídeo!! RENAULT/SANDERO ZEN10MT; 2019/2020; PRATA; ALCO./GASOL. - FUNCIONANDO - IPVA 2022 OK")</f>
      </c>
      <c r="C28" s="4" t="inlineStr">
        <is>
          <t>Não vendido</t>
        </is>
      </c>
      <c r="D28" s="4" t="inlineStr">
        <is>
          <t>15</t>
        </is>
      </c>
      <c r="E28" s="5" t="inlineStr">
        <is>
          <t>27.500,00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=HYPERLINK("https://www.leilaoonline.net/lote/detalhe/153566", "107")</f>
      </c>
      <c r="B29" s="4" t="s">
        <f>=HYPERLINK("https://www.leilaoonline.net/lote/detalhe/153566", "veja o vídeo!! VW/T CROSS CL TSI AD; 2020/2021; CINZA; ALCO./GASOL. - FUNCIONANDO - IPVA 2022 OK - FIPE: 116.667,00")</f>
      </c>
      <c r="C29" s="4" t="inlineStr">
        <is>
          <t>Não vendido</t>
        </is>
      </c>
      <c r="D29" s="4" t="inlineStr">
        <is>
          <t>47</t>
        </is>
      </c>
      <c r="E29" s="5" t="inlineStr">
        <is>
          <t>72.500,00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=HYPERLINK("https://www.leilaoonline.net/lote/detalhe/153498", "108")</f>
      </c>
      <c r="B30" s="4" t="s">
        <f>=HYPERLINK("https://www.leilaoonline.net/lote/detalhe/153498", "veja o vídeo!! GM/PRISMA MAXX; 2010/2010; PRETA; ALCO./GASOL. - FUNCIONANDO - IPVA 2022 OK")</f>
      </c>
      <c r="C30" s="4" t="inlineStr">
        <is>
          <t>Não vendido</t>
        </is>
      </c>
      <c r="D30" s="4" t="inlineStr">
        <is>
          <t>20</t>
        </is>
      </c>
      <c r="E30" s="5" t="inlineStr">
        <is>
          <t>16.500,00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=HYPERLINK("https://www.leilaoonline.net/lote/detalhe/154184", "109")</f>
      </c>
      <c r="B31" s="4" t="s">
        <f>=HYPERLINK("https://www.leilaoonline.net/lote/detalhe/154184", "CITROEN/C3 GLX 14 FLEX; 2011/2012; PRETA; ALCO./GASOL. - FUNCIONANDO - IPVA 2022 OK")</f>
      </c>
      <c r="C31" s="4" t="inlineStr">
        <is>
          <t>Não vendido</t>
        </is>
      </c>
      <c r="D31" s="4" t="inlineStr">
        <is>
          <t>26</t>
        </is>
      </c>
      <c r="E31" s="5" t="inlineStr">
        <is>
          <t>17.500,00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=HYPERLINK("https://www.leilaoonline.net/lote/detalhe/154237", "110")</f>
      </c>
      <c r="B32" s="4" t="s">
        <f>=HYPERLINK("https://www.leilaoonline.net/lote/detalhe/154237", "VW/POLO 1.6; 2005/2005; PRATA; ALCO./GASOL. - FUNCIONANDO - IPVA 2022 OK")</f>
      </c>
      <c r="C32" s="4" t="inlineStr">
        <is>
          <t>Não vendido</t>
        </is>
      </c>
      <c r="D32" s="4" t="inlineStr">
        <is>
          <t>39</t>
        </is>
      </c>
      <c r="E32" s="5" t="inlineStr">
        <is>
          <t>11.500,00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=HYPERLINK("https://www.leilaoonline.net/lote/detalhe/153493", "111")</f>
      </c>
      <c r="B33" s="4" t="s">
        <f>=HYPERLINK("https://www.leilaoonline.net/lote/detalhe/153493", "veja o vídeo!! I/AUDI A4 2.0TFSI; 2012/2013; PRETA; GASOLINA - FUNCIONANDO - APROX. 58.000KM - IPVA 2022 OK")</f>
      </c>
      <c r="C33" s="4" t="inlineStr">
        <is>
          <t>Não vendido</t>
        </is>
      </c>
      <c r="D33" s="4" t="inlineStr">
        <is>
          <t>11</t>
        </is>
      </c>
      <c r="E33" s="5" t="inlineStr">
        <is>
          <t>39.000,00</t>
        </is>
      </c>
      <c r="F33" s="4" t="inlineStr">
        <is>
          <t>1500.00</t>
        </is>
      </c>
    </row>
    <row collapsed="false" customFormat="false" customHeight="false" hidden="false" ht="12.1" outlineLevel="0" r="34">
      <c r="A34" s="5" t="s">
        <f>=HYPERLINK("https://www.leilaoonline.net/lote/detalhe/153496", "112")</f>
      </c>
      <c r="B34" s="4" t="s">
        <f>=HYPERLINK("https://www.leilaoonline.net/lote/detalhe/153496", "veja o vídeo!! FORD/FIESTA FLEX; 2009/2009; PRATA; ALCO./GASOL. - FUNCIONANDO - IPVA 2022 OK")</f>
      </c>
      <c r="C34" s="4" t="inlineStr">
        <is>
          <t>Não vendido</t>
        </is>
      </c>
      <c r="D34" s="4" t="inlineStr">
        <is>
          <t>4</t>
        </is>
      </c>
      <c r="E34" s="5" t="inlineStr">
        <is>
          <t>11.000,00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=HYPERLINK("https://www.leilaoonline.net/lote/detalhe/153497", "113")</f>
      </c>
      <c r="B35" s="4" t="s">
        <f>=HYPERLINK("https://www.leilaoonline.net/lote/detalhe/153497", "veja o vídeo!! RENAULT/SANDERO EXPR 16; 2015/2016; CINZA; ALCO./GASOL. - FUNCIONANDO - IPVA 2022 OK")</f>
      </c>
      <c r="C35" s="4" t="inlineStr">
        <is>
          <t>Não vendido</t>
        </is>
      </c>
      <c r="D35" s="4" t="inlineStr">
        <is>
          <t>20</t>
        </is>
      </c>
      <c r="E35" s="5" t="inlineStr">
        <is>
          <t>29.500,00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=HYPERLINK("https://www.leilaoonline.net/lote/detalhe/153499", "114")</f>
      </c>
      <c r="B36" s="4" t="s">
        <f>=HYPERLINK("https://www.leilaoonline.net/lote/detalhe/153499", "FIAT/UNO VIVACE 1.0; 2015/2016; BRANCA; ALCO./GASOL. - FUNCIONANDO - IPVA 2022 OK")</f>
      </c>
      <c r="C36" s="4" t="inlineStr">
        <is>
          <t>Não vendido</t>
        </is>
      </c>
      <c r="D36" s="4" t="inlineStr">
        <is>
          <t>34</t>
        </is>
      </c>
      <c r="E36" s="5" t="inlineStr">
        <is>
          <t>22.000,00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=HYPERLINK("https://www.leilaoonline.net/lote/detalhe/153489", "115")</f>
      </c>
      <c r="B37" s="4" t="s">
        <f>=HYPERLINK("https://www.leilaoonline.net/lote/detalhe/153489", "I/HONDA CITY EX FLEX; 2012/2013; PRETA; ALCO./GASOL. - FUNCIONANDO")</f>
      </c>
      <c r="C37" s="4" t="inlineStr">
        <is>
          <t>Não vendido</t>
        </is>
      </c>
      <c r="D37" s="4" t="inlineStr">
        <is>
          <t>32</t>
        </is>
      </c>
      <c r="E37" s="5" t="inlineStr">
        <is>
          <t>39.000,00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=HYPERLINK("https://www.leilaoonline.net/lote/detalhe/154182", "116")</f>
      </c>
      <c r="B38" s="4" t="s">
        <f>=HYPERLINK("https://www.leilaoonline.net/lote/detalhe/154182", "PEUGEOT/207PASSION XR; 2010/2011; CINZA; ALCO./GASOL. - FUNCIONANDO - IPVA 2022 OK")</f>
      </c>
      <c r="C38" s="4" t="inlineStr">
        <is>
          <t>Não vendido</t>
        </is>
      </c>
      <c r="D38" s="4" t="inlineStr">
        <is>
          <t>10</t>
        </is>
      </c>
      <c r="E38" s="5" t="inlineStr">
        <is>
          <t>9.500,00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=HYPERLINK("https://www.leilaoonline.net/lote/detalhe/154183", "117")</f>
      </c>
      <c r="B39" s="4" t="s">
        <f>=HYPERLINK("https://www.leilaoonline.net/lote/detalhe/154183", "CITROEN/C3 GLX 14 FLEX; 2006/2006; PRETA; ALCO./GASOL. - FUNCIONANDO - IPVA 2022 OK")</f>
      </c>
      <c r="C39" s="4" t="inlineStr">
        <is>
          <t>Não vendido</t>
        </is>
      </c>
      <c r="D39" s="4" t="inlineStr">
        <is>
          <t>6</t>
        </is>
      </c>
      <c r="E39" s="5" t="inlineStr">
        <is>
          <t>3.500,00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=HYPERLINK("https://www.leilaoonline.net/lote/detalhe/153500", "118")</f>
      </c>
      <c r="B40" s="4" t="s">
        <f>=HYPERLINK("https://www.leilaoonline.net/lote/detalhe/153500", "veja o vídeo!! HONDA/CG 150 TITAN ESD; 2008/2008; VERMELHA; GASOLINA - FUNCIONANDO - IPVA 2022 OK")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4.000,00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=HYPERLINK("https://www.leilaoonline.net/lote/detalhe/153490", "119")</f>
      </c>
      <c r="B41" s="4" t="s">
        <f>=HYPERLINK("https://www.leilaoonline.net/lote/detalhe/153490", "veja o vídeo!! HONDA/HR-V EXL; 2016/2016; PRATA; ALCO./GASOL. - FUNCIONANDO")</f>
      </c>
      <c r="C41" s="4" t="inlineStr">
        <is>
          <t>Não vendido</t>
        </is>
      </c>
      <c r="D41" s="4" t="inlineStr">
        <is>
          <t>29</t>
        </is>
      </c>
      <c r="E41" s="5" t="inlineStr">
        <is>
          <t>68.750,00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=HYPERLINK("https://www.leilaoonline.net/lote/detalhe/153491", "120")</f>
      </c>
      <c r="B42" s="4" t="s">
        <f>=HYPERLINK("https://www.leilaoonline.net/lote/detalhe/153491", "veja o vídeo!! HONDA/CIVIC LXS; 2013/2014; PRATA; ALCO./GASOL. - FUNCIONANDO - IPVA 2022 PAGO")</f>
      </c>
      <c r="C42" s="4" t="inlineStr">
        <is>
          <t>Não vendido</t>
        </is>
      </c>
      <c r="D42" s="4" t="inlineStr">
        <is>
          <t>25</t>
        </is>
      </c>
      <c r="E42" s="5" t="inlineStr">
        <is>
          <t>28.000,00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=HYPERLINK("https://www.leilaoonline.net/lote/detalhe/153510", "121")</f>
      </c>
      <c r="B43" s="4" t="s">
        <f>=HYPERLINK("https://www.leilaoonline.net/lote/detalhe/153510", "veja o vídeo!! CHEVROLET/CRUZE LT NB; 2013/2013; PRATA; ALCO./GASOL. - FUNCIONANDO")</f>
      </c>
      <c r="C43" s="4" t="inlineStr">
        <is>
          <t>Não vendido</t>
        </is>
      </c>
      <c r="D43" s="4" t="inlineStr">
        <is>
          <t>45</t>
        </is>
      </c>
      <c r="E43" s="5" t="inlineStr">
        <is>
          <t>27.000,00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=HYPERLINK("https://www.leilaoonline.net/lote/detalhe/153509", "122")</f>
      </c>
      <c r="B44" s="4" t="s">
        <f>=HYPERLINK("https://www.leilaoonline.net/lote/detalhe/153509", "HONDA/FIT EXL CVT; 2014/2015; VERMELHA; ALCO./GASOL. - FUNCIONANDO - IPVA 2022 OK")</f>
      </c>
      <c r="C44" s="4" t="inlineStr">
        <is>
          <t>Não vendido</t>
        </is>
      </c>
      <c r="D44" s="4" t="inlineStr">
        <is>
          <t>14</t>
        </is>
      </c>
      <c r="E44" s="5" t="inlineStr">
        <is>
          <t>44.500,00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=HYPERLINK("https://www.leilaoonline.net/lote/detalhe/153508", "123")</f>
      </c>
      <c r="B45" s="4" t="s">
        <f>=HYPERLINK("https://www.leilaoonline.net/lote/detalhe/153508", "veja o vídeo!! I/VW AMAROK CD 4X4 HIGH; 2012/2012; PRETA; DIESEL - FUNCIONANDO")</f>
      </c>
      <c r="C45" s="4" t="inlineStr">
        <is>
          <t>Não vendido</t>
        </is>
      </c>
      <c r="D45" s="4" t="inlineStr">
        <is>
          <t>37</t>
        </is>
      </c>
      <c r="E45" s="5" t="inlineStr">
        <is>
          <t>70.500,00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=HYPERLINK("https://www.leilaoonline.net/lote/detalhe/153512", "124")</f>
      </c>
      <c r="B46" s="4" t="s">
        <f>=HYPERLINK("https://www.leilaoonline.net/lote/detalhe/153512", "GM/CELTA 2P LIFE; 2006/2007; PRATA; ALCO./GASOL. - FUNCIONANDO - IPVA 2022 OK")</f>
      </c>
      <c r="C46" s="4" t="inlineStr">
        <is>
          <t>Não vendido</t>
        </is>
      </c>
      <c r="D46" s="4" t="inlineStr">
        <is>
          <t>11</t>
        </is>
      </c>
      <c r="E46" s="5" t="inlineStr">
        <is>
          <t>7.750,00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=HYPERLINK("https://www.leilaoonline.net/lote/detalhe/153511", "126")</f>
      </c>
      <c r="B47" s="4" t="s">
        <f>=HYPERLINK("https://www.leilaoonline.net/lote/detalhe/153511", "HONDA/SH 300I; 2018/2018; MARROM; GASOLINA - FUNCIONANDO")</f>
      </c>
      <c r="C47" s="4" t="inlineStr">
        <is>
          <t>Não vendido</t>
        </is>
      </c>
      <c r="D47" s="4" t="inlineStr">
        <is>
          <t>4</t>
        </is>
      </c>
      <c r="E47" s="5" t="inlineStr">
        <is>
          <t>9.000,00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=HYPERLINK("https://www.leilaoonline.net/lote/detalhe/153513", "133")</f>
      </c>
      <c r="B48" s="4" t="s">
        <f>=HYPERLINK("https://www.leilaoonline.net/lote/detalhe/153513", "veja o vídeo!! VW/PARATI CELA 1.8; 2008/2009; BRANCA; ALCO./GASOL. - FUNCIONANDO")</f>
      </c>
      <c r="C48" s="4" t="inlineStr">
        <is>
          <t>Não vendido</t>
        </is>
      </c>
      <c r="D48" s="4" t="inlineStr">
        <is>
          <t>20</t>
        </is>
      </c>
      <c r="E48" s="5" t="inlineStr">
        <is>
          <t>9.500,00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=HYPERLINK("https://www.leilaoonline.net/lote/detalhe/153514", "350")</f>
      </c>
      <c r="B49" s="4" t="s">
        <f>=HYPERLINK("https://www.leilaoonline.net/lote/detalhe/153514", "veja o vídeo!! JOGO DE RODAS COM PNEUS ARO 17 COM PNEUS 205/40")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600,00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=HYPERLINK("https://www.leilaoonline.net/lote/detalhe/153515", "351")</f>
      </c>
      <c r="B50" s="4" t="s">
        <f>=HYPERLINK("https://www.leilaoonline.net/lote/detalhe/153515", "JOGO DE RODAS DE LIGA MODELO ORBITAL ARO 14 COM PNEUS")</f>
      </c>
      <c r="C50" s="4" t="inlineStr">
        <is>
          <t>Não vendido</t>
        </is>
      </c>
      <c r="D50" s="4" t="inlineStr">
        <is>
          <t>5</t>
        </is>
      </c>
      <c r="E50" s="5" t="inlineStr">
        <is>
          <t>400,00</t>
        </is>
      </c>
      <c r="F50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2026-06-30T06:23:38.00Z</dcterms:created>
  <dc:creator>Tellks Tecnologia</dc:creator>
  <cp:revision>0</cp:revision>
</cp:coreProperties>
</file>