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INJETORA * SOLDA * PEÇAS HONDA E VOLVO * FERRAMENTAS * ALMOXARIFADO * MOTO 750</t>
        </is>
      </c>
      <c r="C6" s="4"/>
      <c r="D6" s="4"/>
      <c r="E6" s="4"/>
      <c r="F6" s="4"/>
    </row>
    <row collapsed="false" customFormat="false" customHeight="false" hidden="false" ht="12.1" outlineLevel="0" r="7">
      <c r="A7" s="3" t="inlineStr">
        <is>
          <t>Data</t>
        </is>
      </c>
      <c r="B7" s="4" t="inlineStr">
        <is>
          <t>09/12/2022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=HYPERLINK("https://www.leilaoonline.net/lote/detalhe/155282", "001")</f>
      </c>
      <c r="B11" s="4" t="s">
        <f>=HYPERLINK("https://www.leilaoonline.net/lote/detalhe/155282", " Lote com: 10430 unid. Parafusos brocante. - 580 pçs toner - 325 kg de vareta -  700kg eletrodo ( conforme descritivo) ")</f>
      </c>
      <c r="C11" s="4" t="inlineStr">
        <is>
          <t>Vendido</t>
        </is>
      </c>
      <c r="D11" s="4" t="inlineStr">
        <is>
          <t>1</t>
        </is>
      </c>
      <c r="E11" s="5" t="inlineStr">
        <is>
          <t>3.000,00</t>
        </is>
      </c>
      <c r="F11" s="4" t="inlineStr">
        <is>
          <t>250.00</t>
        </is>
      </c>
    </row>
    <row collapsed="false" customFormat="false" customHeight="false" hidden="false" ht="12.1" outlineLevel="0" r="12">
      <c r="A12" s="5" t="s">
        <f>=HYPERLINK("https://www.leilaoonline.net/lote/detalhe/155276", "002")</f>
      </c>
      <c r="B12" s="4" t="s">
        <f>=HYPERLINK("https://www.leilaoonline.net/lote/detalhe/155276", " Lote com: 01 rolamento 22326 cak w33 c3 - 28 peças de eixo sem fim de motor redutor wf2004")</f>
      </c>
      <c r="C12" s="4" t="inlineStr">
        <is>
          <t>Não vendido</t>
        </is>
      </c>
      <c r="D12" s="4" t="inlineStr">
        <is>
          <t>0</t>
        </is>
      </c>
      <c r="E12" s="5" t="inlineStr">
        <is>
          <t>1.250,00</t>
        </is>
      </c>
      <c r="F12" s="4" t="inlineStr">
        <is>
          <t>250.00</t>
        </is>
      </c>
    </row>
    <row collapsed="false" customFormat="false" customHeight="false" hidden="false" ht="12.1" outlineLevel="0" r="13">
      <c r="A13" s="5" t="s">
        <f>=HYPERLINK("https://www.leilaoonline.net/lote/detalhe/155279", "003")</f>
      </c>
      <c r="B13" s="4" t="s">
        <f>=HYPERLINK("https://www.leilaoonline.net/lote/detalhe/155279", " Unidade hidráulica BRI66SS Stratton 500 - série 158 cc")</f>
      </c>
      <c r="C13" s="4" t="inlineStr">
        <is>
          <t>Não vendido</t>
        </is>
      </c>
      <c r="D13" s="4" t="inlineStr">
        <is>
          <t>0</t>
        </is>
      </c>
      <c r="E13" s="5" t="inlineStr">
        <is>
          <t>1.500,00</t>
        </is>
      </c>
      <c r="F13" s="4" t="inlineStr">
        <is>
          <t>250.00</t>
        </is>
      </c>
    </row>
    <row collapsed="false" customFormat="false" customHeight="false" hidden="false" ht="12.1" outlineLevel="0" r="14">
      <c r="A14" s="5" t="s">
        <f>=HYPERLINK("https://www.leilaoonline.net/lote/detalhe/155278", "005")</f>
      </c>
      <c r="B14" s="4" t="s">
        <f>=HYPERLINK("https://www.leilaoonline.net/lote/detalhe/155278", " Lote com: peças de engate, peças de relé, peças de disjuntor , secador, válvulas, abraçadeiras , fechaduras ( conforme descritivo ) ")</f>
      </c>
      <c r="C14" s="4" t="inlineStr">
        <is>
          <t>Não vendido</t>
        </is>
      </c>
      <c r="D14" s="4" t="inlineStr">
        <is>
          <t>0</t>
        </is>
      </c>
      <c r="E14" s="5" t="inlineStr">
        <is>
          <t>1.250,00</t>
        </is>
      </c>
      <c r="F14" s="4" t="inlineStr">
        <is>
          <t>250.00</t>
        </is>
      </c>
    </row>
    <row collapsed="false" customFormat="false" customHeight="false" hidden="false" ht="12.1" outlineLevel="0" r="15">
      <c r="A15" s="5" t="s">
        <f>=HYPERLINK("https://www.leilaoonline.net/lote/detalhe/155280", "006")</f>
      </c>
      <c r="B15" s="4" t="s">
        <f>=HYPERLINK("https://www.leilaoonline.net/lote/detalhe/155280", " Lote com: 27kg de varetas de ferro fundido 60/40 - 1.6 bitola , 8.8 kg de varetas Ferro Fundido 60/40")</f>
      </c>
      <c r="C15" s="4" t="inlineStr">
        <is>
          <t>Vendido</t>
        </is>
      </c>
      <c r="D15" s="4" t="inlineStr">
        <is>
          <t>1</t>
        </is>
      </c>
      <c r="E15" s="5" t="inlineStr">
        <is>
          <t>1.500,00</t>
        </is>
      </c>
      <c r="F15" s="4" t="inlineStr">
        <is>
          <t>250.00</t>
        </is>
      </c>
    </row>
    <row collapsed="false" customFormat="false" customHeight="false" hidden="false" ht="12.1" outlineLevel="0" r="16">
      <c r="A16" s="5" t="s">
        <f>=HYPERLINK("https://www.leilaoonline.net/lote/detalhe/155287", "008")</f>
      </c>
      <c r="B16" s="4" t="s">
        <f>=HYPERLINK("https://www.leilaoonline.net/lote/detalhe/155287", "Relé de partida e pivô inferior ")</f>
      </c>
      <c r="C16" s="4" t="inlineStr">
        <is>
          <t>Não vendido</t>
        </is>
      </c>
      <c r="D16" s="4" t="inlineStr">
        <is>
          <t>0</t>
        </is>
      </c>
      <c r="E16" s="5" t="inlineStr">
        <is>
          <t>1.200,00</t>
        </is>
      </c>
      <c r="F16" s="4" t="inlineStr">
        <is>
          <t>100.00</t>
        </is>
      </c>
    </row>
    <row collapsed="false" customFormat="false" customHeight="false" hidden="false" ht="12.1" outlineLevel="0" r="17">
      <c r="A17" s="5" t="s">
        <f>=HYPERLINK("https://www.leilaoonline.net/lote/detalhe/155294", "009")</f>
      </c>
      <c r="B17" s="4" t="s">
        <f>=HYPERLINK("https://www.leilaoonline.net/lote/detalhe/155294", " Injetora de plástico com capacidade de 150 a 300g ")</f>
      </c>
      <c r="C17" s="4" t="inlineStr">
        <is>
          <t>Não vendido</t>
        </is>
      </c>
      <c r="D17" s="4" t="inlineStr">
        <is>
          <t>0</t>
        </is>
      </c>
      <c r="E17" s="5" t="inlineStr">
        <is>
          <t>37.500,00</t>
        </is>
      </c>
      <c r="F17" s="4" t="inlineStr">
        <is>
          <t>500.00</t>
        </is>
      </c>
    </row>
    <row collapsed="false" customFormat="false" customHeight="false" hidden="false" ht="12.1" outlineLevel="0" r="18">
      <c r="A18" s="5" t="s">
        <f>=HYPERLINK("https://www.leilaoonline.net/lote/detalhe/155291", "010")</f>
      </c>
      <c r="B18" s="4" t="s">
        <f>=HYPERLINK("https://www.leilaoonline.net/lote/detalhe/155291", " Lote de pastilhas machos e cossinetes")</f>
      </c>
      <c r="C18" s="4" t="inlineStr">
        <is>
          <t>Não vendido</t>
        </is>
      </c>
      <c r="D18" s="4" t="inlineStr">
        <is>
          <t>0</t>
        </is>
      </c>
      <c r="E18" s="5" t="inlineStr">
        <is>
          <t>1.750,00</t>
        </is>
      </c>
      <c r="F18" s="4" t="inlineStr">
        <is>
          <t>250.00</t>
        </is>
      </c>
    </row>
    <row collapsed="false" customFormat="false" customHeight="false" hidden="false" ht="12.1" outlineLevel="0" r="19">
      <c r="A19" s="5" t="s">
        <f>=HYPERLINK("https://www.leilaoonline.net/lote/detalhe/155299", "011")</f>
      </c>
      <c r="B19" s="4" t="s">
        <f>=HYPERLINK("https://www.leilaoonline.net/lote/detalhe/155299", " Lote de peças GM e para-choque de Opala e Hilux 1998 ( Máq. Solda não inclusa)")</f>
      </c>
      <c r="C19" s="4" t="inlineStr">
        <is>
          <t>Não vendido</t>
        </is>
      </c>
      <c r="D19" s="4" t="inlineStr">
        <is>
          <t>0</t>
        </is>
      </c>
      <c r="E19" s="5" t="inlineStr">
        <is>
          <t>1.200,00</t>
        </is>
      </c>
      <c r="F19" s="4" t="inlineStr">
        <is>
          <t>200.00</t>
        </is>
      </c>
    </row>
    <row collapsed="false" customFormat="false" customHeight="false" hidden="false" ht="12.1" outlineLevel="0" r="20">
      <c r="A20" s="5" t="s">
        <f>=HYPERLINK("https://www.leilaoonline.net/lote/detalhe/155298", "012")</f>
      </c>
      <c r="B20" s="4" t="s">
        <f>=HYPERLINK("https://www.leilaoonline.net/lote/detalhe/155298", " Lote de peças Honda")</f>
      </c>
      <c r="C20" s="4" t="inlineStr">
        <is>
          <t>Não vendido</t>
        </is>
      </c>
      <c r="D20" s="4" t="inlineStr">
        <is>
          <t>0</t>
        </is>
      </c>
      <c r="E20" s="5" t="inlineStr">
        <is>
          <t>900,00</t>
        </is>
      </c>
      <c r="F20" s="4" t="inlineStr">
        <is>
          <t>100.00</t>
        </is>
      </c>
    </row>
    <row collapsed="false" customFormat="false" customHeight="false" hidden="false" ht="12.1" outlineLevel="0" r="21">
      <c r="A21" s="5" t="s">
        <f>=HYPERLINK("https://www.leilaoonline.net/lote/detalhe/155302", "013")</f>
      </c>
      <c r="B21" s="4" t="s">
        <f>=HYPERLINK("https://www.leilaoonline.net/lote/detalhe/155302", " Lote de peças Volvo - Usadas")</f>
      </c>
      <c r="C21" s="4" t="inlineStr">
        <is>
          <t>Não vendido</t>
        </is>
      </c>
      <c r="D21" s="4" t="inlineStr">
        <is>
          <t>0</t>
        </is>
      </c>
      <c r="E21" s="5" t="inlineStr">
        <is>
          <t>700,00</t>
        </is>
      </c>
      <c r="F21" s="4" t="inlineStr">
        <is>
          <t>100.00</t>
        </is>
      </c>
    </row>
    <row collapsed="false" customFormat="false" customHeight="false" hidden="false" ht="12.1" outlineLevel="0" r="22">
      <c r="A22" s="5" t="s">
        <f>=HYPERLINK("https://www.leilaoonline.net/lote/detalhe/155295", "014")</f>
      </c>
      <c r="B22" s="4" t="s">
        <f>=HYPERLINK("https://www.leilaoonline.net/lote/detalhe/155295", " Lote de Mancal e rolamento")</f>
      </c>
      <c r="C22" s="4" t="inlineStr">
        <is>
          <t>Não vendido</t>
        </is>
      </c>
      <c r="D22" s="4" t="inlineStr">
        <is>
          <t>0</t>
        </is>
      </c>
      <c r="E22" s="5" t="inlineStr">
        <is>
          <t>1.400,00</t>
        </is>
      </c>
      <c r="F22" s="4" t="inlineStr">
        <is>
          <t>100.00</t>
        </is>
      </c>
    </row>
    <row collapsed="false" customFormat="false" customHeight="false" hidden="false" ht="12.1" outlineLevel="0" r="23">
      <c r="A23" s="5" t="s">
        <f>=HYPERLINK("https://www.leilaoonline.net/lote/detalhe/155289", "015")</f>
      </c>
      <c r="B23" s="4" t="s">
        <f>=HYPERLINK("https://www.leilaoonline.net/lote/detalhe/155289", " Moto Cbx 750 F - 1998")</f>
      </c>
      <c r="C23" s="4" t="inlineStr">
        <is>
          <t>Não vendido</t>
        </is>
      </c>
      <c r="D23" s="4" t="inlineStr">
        <is>
          <t>1</t>
        </is>
      </c>
      <c r="E23" s="5" t="inlineStr">
        <is>
          <t>15.000,00</t>
        </is>
      </c>
      <c r="F23" s="4" t="inlineStr">
        <is>
          <t>500.00</t>
        </is>
      </c>
    </row>
    <row collapsed="false" customFormat="false" customHeight="false" hidden="false" ht="12.1" outlineLevel="0" r="24">
      <c r="A24" s="5" t="s">
        <f>=HYPERLINK("https://www.leilaoonline.net/lote/detalhe/155305", "016")</f>
      </c>
      <c r="B24" s="4" t="s">
        <f>=HYPERLINK("https://www.leilaoonline.net/lote/detalhe/155305", " Rotâmetro Macflow - RS 375 - 5 peças")</f>
      </c>
      <c r="C24" s="4" t="inlineStr">
        <is>
          <t>Não vendido</t>
        </is>
      </c>
      <c r="D24" s="4" t="inlineStr">
        <is>
          <t>0</t>
        </is>
      </c>
      <c r="E24" s="5" t="inlineStr">
        <is>
          <t>500,00</t>
        </is>
      </c>
      <c r="F24" s="4" t="inlineStr">
        <is>
          <t>100.00</t>
        </is>
      </c>
    </row>
    <row collapsed="false" customFormat="false" customHeight="false" hidden="false" ht="12.1" outlineLevel="0" r="25">
      <c r="A25" s="5" t="s">
        <f>=HYPERLINK("https://www.leilaoonline.net/lote/detalhe/155290", "017")</f>
      </c>
      <c r="B25" s="4" t="s">
        <f>=HYPERLINK("https://www.leilaoonline.net/lote/detalhe/155290", " Máquina Tig Cebora 3241t")</f>
      </c>
      <c r="C25" s="4" t="inlineStr">
        <is>
          <t>Não vendido</t>
        </is>
      </c>
      <c r="D25" s="4" t="inlineStr">
        <is>
          <t>0</t>
        </is>
      </c>
      <c r="E25" s="5" t="inlineStr">
        <is>
          <t>3.250,00</t>
        </is>
      </c>
      <c r="F25" s="4" t="inlineStr">
        <is>
          <t>250.00</t>
        </is>
      </c>
    </row>
    <row collapsed="false" customFormat="false" customHeight="false" hidden="false" ht="12.1" outlineLevel="0" r="26">
      <c r="A26" s="5" t="s">
        <f>=HYPERLINK("https://www.leilaoonline.net/lote/detalhe/155292", "018")</f>
      </c>
      <c r="B26" s="4" t="s">
        <f>=HYPERLINK("https://www.leilaoonline.net/lote/detalhe/155292", " Máquina Mig Lincoln sp170")</f>
      </c>
      <c r="C26" s="4" t="inlineStr">
        <is>
          <t>Não vendido</t>
        </is>
      </c>
      <c r="D26" s="4" t="inlineStr">
        <is>
          <t>0</t>
        </is>
      </c>
      <c r="E26" s="5" t="inlineStr">
        <is>
          <t>3.000,00</t>
        </is>
      </c>
      <c r="F26" s="4" t="inlineStr">
        <is>
          <t>250.00</t>
        </is>
      </c>
    </row>
    <row collapsed="false" customFormat="false" customHeight="false" hidden="false" ht="12.1" outlineLevel="0" r="27">
      <c r="A27" s="5" t="s">
        <f>=HYPERLINK("https://www.leilaoonline.net/lote/detalhe/155293", "019")</f>
      </c>
      <c r="B27" s="4" t="s">
        <f>=HYPERLINK("https://www.leilaoonline.net/lote/detalhe/155293", " Retificador Bambozzi Trr 2600 - Sem chave")</f>
      </c>
      <c r="C27" s="4" t="inlineStr">
        <is>
          <t>Não vendido</t>
        </is>
      </c>
      <c r="D27" s="4" t="inlineStr">
        <is>
          <t>0</t>
        </is>
      </c>
      <c r="E27" s="5" t="inlineStr">
        <is>
          <t>500,00</t>
        </is>
      </c>
      <c r="F27" s="4" t="inlineStr">
        <is>
          <t>100.00</t>
        </is>
      </c>
    </row>
    <row collapsed="false" customFormat="false" customHeight="false" hidden="false" ht="12.1" outlineLevel="0" r="28">
      <c r="A28" s="5" t="s">
        <f>=HYPERLINK("https://www.leilaoonline.net/lote/detalhe/155297", "020")</f>
      </c>
      <c r="B28" s="4" t="s">
        <f>=HYPERLINK("https://www.leilaoonline.net/lote/detalhe/155297", " Lote com Aprox. 40 peças de ferramentas elétricas")</f>
      </c>
      <c r="C28" s="4" t="inlineStr">
        <is>
          <t>Vendido</t>
        </is>
      </c>
      <c r="D28" s="4" t="inlineStr">
        <is>
          <t>1</t>
        </is>
      </c>
      <c r="E28" s="5" t="inlineStr">
        <is>
          <t>2.400,00</t>
        </is>
      </c>
      <c r="F28" s="4" t="inlineStr">
        <is>
          <t>2100.00</t>
        </is>
      </c>
    </row>
    <row collapsed="false" customFormat="false" customHeight="false" hidden="false" ht="12.1" outlineLevel="0" r="29">
      <c r="A29" s="5" t="s">
        <f>=HYPERLINK("https://www.leilaoonline.net/lote/detalhe/155296", "021")</f>
      </c>
      <c r="B29" s="4" t="s">
        <f>=HYPERLINK("https://www.leilaoonline.net/lote/detalhe/155296", " Lote de Tocha - 1 unid. Mecanizada - 1unid. plasma - 1unid. grafite - 1 unid. Grafite 1600A sem uso ")</f>
      </c>
      <c r="C29" s="4" t="inlineStr">
        <is>
          <t>Não vendido</t>
        </is>
      </c>
      <c r="D29" s="4" t="inlineStr">
        <is>
          <t>0</t>
        </is>
      </c>
      <c r="E29" s="5" t="inlineStr">
        <is>
          <t>1.400,00</t>
        </is>
      </c>
      <c r="F29" s="4" t="inlineStr">
        <is>
          <t>100.00</t>
        </is>
      </c>
    </row>
    <row collapsed="false" customFormat="false" customHeight="false" hidden="false" ht="12.1" outlineLevel="0" r="30">
      <c r="A30" s="5" t="s">
        <f>=HYPERLINK("https://www.leilaoonline.net/lote/detalhe/155303", "022")</f>
      </c>
      <c r="B30" s="4" t="s">
        <f>=HYPERLINK("https://www.leilaoonline.net/lote/detalhe/155303", " Rolamentos - nivelador amortecedor 1500Kg - Sem uso - sem caixa")</f>
      </c>
      <c r="C30" s="4" t="inlineStr">
        <is>
          <t>Não vendido</t>
        </is>
      </c>
      <c r="D30" s="4" t="inlineStr">
        <is>
          <t>0</t>
        </is>
      </c>
      <c r="E30" s="5" t="inlineStr">
        <is>
          <t>3.250,00</t>
        </is>
      </c>
      <c r="F30" s="4" t="inlineStr">
        <is>
          <t>250.00</t>
        </is>
      </c>
    </row>
    <row collapsed="false" customFormat="false" customHeight="false" hidden="false" ht="12.1" outlineLevel="0" r="31">
      <c r="A31" s="5" t="s">
        <f>=HYPERLINK("https://www.leilaoonline.net/lote/detalhe/155304", "023")</f>
      </c>
      <c r="B31" s="4" t="s">
        <f>=HYPERLINK("https://www.leilaoonline.net/lote/detalhe/155304", " Aprox. 3400 Abraçadeiras - inox")</f>
      </c>
      <c r="C31" s="4" t="inlineStr">
        <is>
          <t>Vendido</t>
        </is>
      </c>
      <c r="D31" s="4" t="inlineStr">
        <is>
          <t>1</t>
        </is>
      </c>
      <c r="E31" s="5" t="inlineStr">
        <is>
          <t>300,00</t>
        </is>
      </c>
      <c r="F31" s="4" t="inlineStr">
        <is>
          <t>100.00</t>
        </is>
      </c>
    </row>
    <row collapsed="false" customFormat="false" customHeight="false" hidden="false" ht="12.1" outlineLevel="0" r="32">
      <c r="A32" s="5" t="s">
        <f>=HYPERLINK("https://www.leilaoonline.net/lote/detalhe/155300", "024")</f>
      </c>
      <c r="B32" s="4" t="s">
        <f>=HYPERLINK("https://www.leilaoonline.net/lote/detalhe/155300", " Chave e inversor de voltagem - Chave comutador rotativa 63A")</f>
      </c>
      <c r="C32" s="4" t="inlineStr">
        <is>
          <t>Não vendido</t>
        </is>
      </c>
      <c r="D32" s="4" t="inlineStr">
        <is>
          <t>0</t>
        </is>
      </c>
      <c r="E32" s="5" t="inlineStr">
        <is>
          <t>700,00</t>
        </is>
      </c>
      <c r="F32" s="4" t="inlineStr">
        <is>
          <t>100.00</t>
        </is>
      </c>
    </row>
    <row collapsed="false" customFormat="false" customHeight="false" hidden="false" ht="12.1" outlineLevel="0" r="33">
      <c r="A33" s="5" t="s">
        <f>=HYPERLINK("https://www.leilaoonline.net/lote/detalhe/155288", "025")</f>
      </c>
      <c r="B33" s="4" t="s">
        <f>=HYPERLINK("https://www.leilaoonline.net/lote/detalhe/155288", " lote com: 6 unid. De Hastes de pistola de pintura - Graco 24N653 - 10 unid. Suporte Graco")</f>
      </c>
      <c r="C33" s="4" t="inlineStr">
        <is>
          <t>Não vendido</t>
        </is>
      </c>
      <c r="D33" s="4" t="inlineStr">
        <is>
          <t>0</t>
        </is>
      </c>
      <c r="E33" s="5" t="inlineStr">
        <is>
          <t>1.300,00</t>
        </is>
      </c>
      <c r="F33" s="4" t="inlineStr">
        <is>
          <t>100.00</t>
        </is>
      </c>
    </row>
    <row collapsed="false" customFormat="false" customHeight="false" hidden="false" ht="12.1" outlineLevel="0" r="34">
      <c r="A34" s="5" t="s">
        <f>=HYPERLINK("https://www.leilaoonline.net/lote/detalhe/155301", "026")</f>
      </c>
      <c r="B34" s="4" t="s">
        <f>=HYPERLINK("https://www.leilaoonline.net/lote/detalhe/155301", " Volante de motor - trator John deere (serve: 6145J,6130J,6135,6615,7515,6125E)")</f>
      </c>
      <c r="C34" s="4" t="inlineStr">
        <is>
          <t>Não vendido</t>
        </is>
      </c>
      <c r="D34" s="4" t="inlineStr">
        <is>
          <t>0</t>
        </is>
      </c>
      <c r="E34" s="5" t="inlineStr">
        <is>
          <t>1.300,00</t>
        </is>
      </c>
      <c r="F34" s="4" t="inlineStr">
        <is>
          <t>100.00</t>
        </is>
      </c>
    </row>
    <row collapsed="false" customFormat="false" customHeight="false" hidden="false" ht="12.1" outlineLevel="0" r="35">
      <c r="A35" s="5" t="s">
        <f>=HYPERLINK("https://www.leilaoonline.net/lote/detalhe/155709", "027")</f>
      </c>
      <c r="B35" s="4" t="s">
        <f>=HYPERLINK("https://www.leilaoonline.net/lote/detalhe/155709", "Aprox. 200kg de Fita serra")</f>
      </c>
      <c r="C35" s="4" t="inlineStr">
        <is>
          <t>Não vendido</t>
        </is>
      </c>
      <c r="D35" s="4" t="inlineStr">
        <is>
          <t>0</t>
        </is>
      </c>
      <c r="E35" s="5" t="inlineStr">
        <is>
          <t>1.500,00</t>
        </is>
      </c>
      <c r="F35" s="4" t="inlineStr">
        <is>
          <t>250.00</t>
        </is>
      </c>
    </row>
    <row collapsed="false" customFormat="false" customHeight="false" hidden="false" ht="12.1" outlineLevel="0" r="36">
      <c r="A36" s="5" t="s">
        <f>=HYPERLINK("https://www.leilaoonline.net/lote/detalhe/155710", "028")</f>
      </c>
      <c r="B36" s="4" t="s">
        <f>=HYPERLINK("https://www.leilaoonline.net/lote/detalhe/155710", "Aproximadamente 1.631 peças variadas ")</f>
      </c>
      <c r="C36" s="4" t="inlineStr">
        <is>
          <t>Não vendido</t>
        </is>
      </c>
      <c r="D36" s="4" t="inlineStr">
        <is>
          <t>0</t>
        </is>
      </c>
      <c r="E36" s="5" t="inlineStr">
        <is>
          <t>400,00</t>
        </is>
      </c>
      <c r="F36" s="4" t="inlineStr">
        <is>
          <t>100.00</t>
        </is>
      </c>
    </row>
    <row collapsed="false" customFormat="false" customHeight="false" hidden="false" ht="12.1" outlineLevel="0" r="37">
      <c r="A37" s="5" t="s">
        <f>=HYPERLINK("https://www.leilaoonline.net/lote/detalhe/155711", "029")</f>
      </c>
      <c r="B37" s="4" t="s">
        <f>=HYPERLINK("https://www.leilaoonline.net/lote/detalhe/155711", "Aproximadamente 540 peças - Serrotes, chaves, trenas, alicates etc.")</f>
      </c>
      <c r="C37" s="4" t="inlineStr">
        <is>
          <t>Vendido</t>
        </is>
      </c>
      <c r="D37" s="4" t="inlineStr">
        <is>
          <t>2</t>
        </is>
      </c>
      <c r="E37" s="5" t="inlineStr">
        <is>
          <t>3.000,00</t>
        </is>
      </c>
      <c r="F37" s="4" t="inlineStr">
        <is>
          <t>250.00</t>
        </is>
      </c>
    </row>
    <row collapsed="false" customFormat="false" customHeight="false" hidden="false" ht="12.1" outlineLevel="0" r="38">
      <c r="A38" s="5" t="s">
        <f>=HYPERLINK("https://www.leilaoonline.net/lote/detalhe/155973", "030")</f>
      </c>
      <c r="B38" s="4" t="s">
        <f>=HYPERLINK("https://www.leilaoonline.net/lote/detalhe/155973", "Lote de bicos de corte e arame Mig tubular de ferro fundido ")</f>
      </c>
      <c r="C38" s="4" t="inlineStr">
        <is>
          <t>Não vendido</t>
        </is>
      </c>
      <c r="D38" s="4" t="inlineStr">
        <is>
          <t>0</t>
        </is>
      </c>
      <c r="E38" s="5" t="inlineStr">
        <is>
          <t>2.000,00</t>
        </is>
      </c>
      <c r="F38" s="4" t="inlineStr">
        <is>
          <t>250.00</t>
        </is>
      </c>
    </row>
    <row collapsed="false" customFormat="false" customHeight="false" hidden="false" ht="12.1" outlineLevel="0" r="39">
      <c r="A39" s="5" t="s">
        <f>=HYPERLINK("https://www.leilaoonline.net/lote/detalhe/155974", "031")</f>
      </c>
      <c r="B39" s="4" t="s">
        <f>=HYPERLINK("https://www.leilaoonline.net/lote/detalhe/155974", "Lote com:- aprox 120kg de eletrodo eutectic 536")</f>
      </c>
      <c r="C39" s="4" t="inlineStr">
        <is>
          <t>Vendido</t>
        </is>
      </c>
      <c r="D39" s="4" t="inlineStr">
        <is>
          <t>3</t>
        </is>
      </c>
      <c r="E39" s="5" t="inlineStr">
        <is>
          <t>1.000,00</t>
        </is>
      </c>
      <c r="F39" s="4" t="inlineStr">
        <is>
          <t>100.00</t>
        </is>
      </c>
    </row>
    <row collapsed="false" customFormat="false" customHeight="false" hidden="false" ht="12.1" outlineLevel="0" r="40">
      <c r="A40" s="5" t="s">
        <f>=HYPERLINK("https://www.leilaoonline.net/lote/detalhe/155978", "032")</f>
      </c>
      <c r="B40" s="4" t="s">
        <f>=HYPERLINK("https://www.leilaoonline.net/lote/detalhe/155978", "Lote com: Aprox. 345kg de eletrodos - 55kg utp 8 NIF - 45Kg Utp 340N - 60Kg Utp 630 - 35 Kg Kestra 4370 - 90 Kg Castotec 300 - 30Kg Utp320 - 30 Kg - Utp 340")</f>
      </c>
      <c r="C40" s="4" t="inlineStr">
        <is>
          <t>Vendido</t>
        </is>
      </c>
      <c r="D40" s="4" t="inlineStr">
        <is>
          <t>5</t>
        </is>
      </c>
      <c r="E40" s="5" t="inlineStr">
        <is>
          <t>3.000,00</t>
        </is>
      </c>
      <c r="F40" s="4" t="inlineStr">
        <is>
          <t>250.00</t>
        </is>
      </c>
    </row>
    <row collapsed="false" customFormat="false" customHeight="false" hidden="false" ht="12.1" outlineLevel="0" r="41">
      <c r="A41" s="5" t="s">
        <f>=HYPERLINK("https://www.leilaoonline.net/lote/detalhe/155979", "033")</f>
      </c>
      <c r="B41" s="4" t="s">
        <f>=HYPERLINK("https://www.leilaoonline.net/lote/detalhe/155979", "Lote de abraçadeiras de Inox - várias medidas")</f>
      </c>
      <c r="C41" s="4" t="inlineStr">
        <is>
          <t>Não vendido</t>
        </is>
      </c>
      <c r="D41" s="4" t="inlineStr">
        <is>
          <t>0</t>
        </is>
      </c>
      <c r="E41" s="5" t="inlineStr">
        <is>
          <t>300,00</t>
        </is>
      </c>
      <c r="F41" s="4" t="inlineStr">
        <is>
          <t>100.00</t>
        </is>
      </c>
    </row>
    <row collapsed="false" customFormat="false" customHeight="false" hidden="false" ht="12.1" outlineLevel="0" r="42">
      <c r="A42" s="5" t="s">
        <f>=HYPERLINK("https://www.leilaoonline.net/lote/detalhe/156122", "034")</f>
      </c>
      <c r="B42" s="4" t="s">
        <f>=HYPERLINK("https://www.leilaoonline.net/lote/detalhe/156122", "Lote com 30 peças ; Motor Limpador de parabrisa original AGCO ( 1280 1580 1780 1880 BH 120 BH 125 BH 135 BH 145 BH 150 BH 165 BH 180 BH 185 BH 200 BH 205  BM 85 BM 100 BM 110 BM 115)")</f>
      </c>
      <c r="C42" s="4" t="inlineStr">
        <is>
          <t>Não vendido</t>
        </is>
      </c>
      <c r="D42" s="4" t="inlineStr">
        <is>
          <t>0</t>
        </is>
      </c>
      <c r="E42" s="5" t="inlineStr">
        <is>
          <t>5.500,00</t>
        </is>
      </c>
      <c r="F42" s="4" t="inlineStr">
        <is>
          <t>250.00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2026-05-15T12:45:48.00Z</dcterms:created>
  <dc:creator>Tellks Tecnologia</dc:creator>
  <cp:revision>0</cp:revision>
</cp:coreProperties>
</file>