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4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Jeep • Fusca • Escort • Santana 2.0 • Caminhões • Sportage • Bonanza • Yamaha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22/02/2023 14:00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=HYPERLINK("https://www.leilaoonline.net/lote/detalhe/165292", "027")</f>
      </c>
      <c r="B11" s="4" t="s">
        <f>=HYPERLINK("https://www.leilaoonline.net/lote/detalhe/165292", "veja o vídeo!! VW/VW FUSCA 1300 L; 1979/1979; BEGE; GASOLINA - FUNCIONANDO")</f>
      </c>
      <c r="C11" s="4" t="inlineStr">
        <is>
          <t>Não vendido</t>
        </is>
      </c>
      <c r="D11" s="4" t="inlineStr">
        <is>
          <t>6</t>
        </is>
      </c>
      <c r="E11" s="5" t="inlineStr">
        <is>
          <t>4.000,00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=HYPERLINK("https://www.leilaoonline.net/lote/detalhe/165931", "028")</f>
      </c>
      <c r="B12" s="4" t="s">
        <f>=HYPERLINK("https://www.leilaoonline.net/lote/detalhe/165931", "CAMINHÃO M. BENZ/L 1113; 1976/1976; AMARELA; DIESEL; TURBINADO - FUNCIONANDO")</f>
      </c>
      <c r="C12" s="4" t="inlineStr">
        <is>
          <t>Não vendido</t>
        </is>
      </c>
      <c r="D12" s="4" t="inlineStr">
        <is>
          <t>44</t>
        </is>
      </c>
      <c r="E12" s="5" t="inlineStr">
        <is>
          <t>45.500,00</t>
        </is>
      </c>
      <c r="F12" s="4" t="inlineStr">
        <is>
          <t>750.00</t>
        </is>
      </c>
    </row>
    <row collapsed="false" customFormat="false" customHeight="false" hidden="false" ht="12.1" outlineLevel="0" r="13">
      <c r="A13" s="5" t="s">
        <f>=HYPERLINK("https://www.leilaoonline.net/lote/detalhe/165283", "029")</f>
      </c>
      <c r="B13" s="4" t="s">
        <f>=HYPERLINK("https://www.leilaoonline.net/lote/detalhe/165283", "CAMINHONETE GM/S10 2.8 D; 2002/2002; BRANCA; DIESEL - FUNCIONANDO")</f>
      </c>
      <c r="C13" s="4" t="inlineStr">
        <is>
          <t>Não vendido</t>
        </is>
      </c>
      <c r="D13" s="4" t="inlineStr">
        <is>
          <t>28</t>
        </is>
      </c>
      <c r="E13" s="5" t="inlineStr">
        <is>
          <t>44.500,00</t>
        </is>
      </c>
      <c r="F13" s="4" t="inlineStr">
        <is>
          <t>1500.00</t>
        </is>
      </c>
    </row>
    <row collapsed="false" customFormat="false" customHeight="false" hidden="false" ht="12.1" outlineLevel="0" r="14">
      <c r="A14" s="5" t="s">
        <f>=HYPERLINK("https://www.leilaoonline.net/lote/detalhe/165280", "030")</f>
      </c>
      <c r="B14" s="4" t="s">
        <f>=HYPERLINK("https://www.leilaoonline.net/lote/detalhe/165280", "CAMINHÃO IVECO DAI MOD T3510B; 1999/1999; BRANCO - FUNCIONANDO")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15.000,00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=HYPERLINK("https://www.leilaoonline.net/lote/detalhe/165279", "031")</f>
      </c>
      <c r="B15" s="4" t="s">
        <f>=HYPERLINK("https://www.leilaoonline.net/lote/detalhe/165279", "veja o vídeo!! VW/FUSCA 1300; 1972/1972; AMARELA; GASOLINA - FUNCIONANDO")</f>
      </c>
      <c r="C15" s="4" t="inlineStr">
        <is>
          <t>Vendido</t>
        </is>
      </c>
      <c r="D15" s="4" t="inlineStr">
        <is>
          <t>9</t>
        </is>
      </c>
      <c r="E15" s="5" t="inlineStr">
        <is>
          <t>17.500,00</t>
        </is>
      </c>
      <c r="F15" s="4" t="inlineStr">
        <is>
          <t>1250.00</t>
        </is>
      </c>
    </row>
    <row collapsed="false" customFormat="false" customHeight="false" hidden="false" ht="12.1" outlineLevel="0" r="16">
      <c r="A16" s="5" t="s">
        <f>=HYPERLINK("https://www.leilaoonline.net/lote/detalhe/165286", "032")</f>
      </c>
      <c r="B16" s="4" t="s">
        <f>=HYPERLINK("https://www.leilaoonline.net/lote/detalhe/165286", "veja o vídeo!! YAMAHA/XT 600 E; 1994/1994; PRETA; GASOLINA - FUNCIONANDO")</f>
      </c>
      <c r="C16" s="4" t="inlineStr">
        <is>
          <t>Não vendido</t>
        </is>
      </c>
      <c r="D16" s="4" t="inlineStr">
        <is>
          <t>8</t>
        </is>
      </c>
      <c r="E16" s="5" t="inlineStr">
        <is>
          <t>2.750,00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=HYPERLINK("https://www.leilaoonline.net/lote/detalhe/165287", "034")</f>
      </c>
      <c r="B17" s="4" t="s">
        <f>=HYPERLINK("https://www.leilaoonline.net/lote/detalhe/165287", "veja o vídeo!! VW/GOL CL; 1989/1989; BEGE; GASOLINA - FUNCIONANDO")</f>
      </c>
      <c r="C17" s="4" t="inlineStr">
        <is>
          <t>Não vendido</t>
        </is>
      </c>
      <c r="D17" s="4" t="inlineStr">
        <is>
          <t>10</t>
        </is>
      </c>
      <c r="E17" s="5" t="inlineStr">
        <is>
          <t>4.250,00</t>
        </is>
      </c>
      <c r="F17" s="4" t="inlineStr">
        <is>
          <t>250.00</t>
        </is>
      </c>
    </row>
    <row collapsed="false" customFormat="false" customHeight="false" hidden="false" ht="12.1" outlineLevel="0" r="18">
      <c r="A18" s="5" t="s">
        <f>=HYPERLINK("https://www.leilaoonline.net/lote/detalhe/165278", "035")</f>
      </c>
      <c r="B18" s="4" t="s">
        <f>=HYPERLINK("https://www.leilaoonline.net/lote/detalhe/165278", "veja o vídeo!! I/KIA SPORTAGE MRDI; 1996/1997; PRETA; GASOL./GNV - FUNCIONANDO")</f>
      </c>
      <c r="C18" s="4" t="inlineStr">
        <is>
          <t>Vendido</t>
        </is>
      </c>
      <c r="D18" s="4" t="inlineStr">
        <is>
          <t>26</t>
        </is>
      </c>
      <c r="E18" s="5" t="inlineStr">
        <is>
          <t>13.500,00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=HYPERLINK("https://www.leilaoonline.net/lote/detalhe/165930", "036")</f>
      </c>
      <c r="B19" s="4" t="s">
        <f>=HYPERLINK("https://www.leilaoonline.net/lote/detalhe/165930", "CAMINHÃO M. BENZ/L 2318; 1995/1995; VERMELHA; DIESEL; COM SIDER - FUNCIONANDO")</f>
      </c>
      <c r="C19" s="4" t="inlineStr">
        <is>
          <t>Não vendido</t>
        </is>
      </c>
      <c r="D19" s="4" t="inlineStr">
        <is>
          <t>90</t>
        </is>
      </c>
      <c r="E19" s="5" t="inlineStr">
        <is>
          <t>67.000,00</t>
        </is>
      </c>
      <c r="F19" s="4" t="inlineStr">
        <is>
          <t>1500.00</t>
        </is>
      </c>
    </row>
    <row collapsed="false" customFormat="false" customHeight="false" hidden="false" ht="12.1" outlineLevel="0" r="20">
      <c r="A20" s="5" t="s">
        <f>=HYPERLINK("https://www.leilaoonline.net/lote/detalhe/165288", "037")</f>
      </c>
      <c r="B20" s="4" t="s">
        <f>=HYPERLINK("https://www.leilaoonline.net/lote/detalhe/165288", "veja o vídeo!! VW/SAVEIRO CL 1.8; 1994/1994; PRATA; ALCOOL - FUNCIONANDO")</f>
      </c>
      <c r="C20" s="4" t="inlineStr">
        <is>
          <t>Não vendido</t>
        </is>
      </c>
      <c r="D20" s="4" t="inlineStr">
        <is>
          <t>27</t>
        </is>
      </c>
      <c r="E20" s="5" t="inlineStr">
        <is>
          <t>11.250,00</t>
        </is>
      </c>
      <c r="F20" s="4" t="inlineStr">
        <is>
          <t>250.00</t>
        </is>
      </c>
    </row>
    <row collapsed="false" customFormat="false" customHeight="false" hidden="false" ht="12.1" outlineLevel="0" r="21">
      <c r="A21" s="5" t="s">
        <f>=HYPERLINK("https://www.leilaoonline.net/lote/detalhe/165289", "038")</f>
      </c>
      <c r="B21" s="4" t="s">
        <f>=HYPERLINK("https://www.leilaoonline.net/lote/detalhe/165289", "veja o vídeo!! VW/FUSCA 1300; 1968/1968; BRANCA; GASOLINA - FUNCIONANDO")</f>
      </c>
      <c r="C21" s="4" t="inlineStr">
        <is>
          <t>Não vendido</t>
        </is>
      </c>
      <c r="D21" s="4" t="inlineStr">
        <is>
          <t>36</t>
        </is>
      </c>
      <c r="E21" s="5" t="inlineStr">
        <is>
          <t>13.000,00</t>
        </is>
      </c>
      <c r="F21" s="4" t="inlineStr">
        <is>
          <t>250.00</t>
        </is>
      </c>
    </row>
    <row collapsed="false" customFormat="false" customHeight="false" hidden="false" ht="12.1" outlineLevel="0" r="22">
      <c r="A22" s="5" t="s">
        <f>=HYPERLINK("https://www.leilaoonline.net/lote/detalhe/165282", "040")</f>
      </c>
      <c r="B22" s="4" t="s">
        <f>=HYPERLINK("https://www.leilaoonline.net/lote/detalhe/165282", "CAMIONETA FORD/SR DESERTER; 1993/1993; BRANCA; DIESEL; TURBINADA; HIDRÁULICA (DESLIGA NA CHAVE) - FUNCIONANDO")</f>
      </c>
      <c r="C22" s="4" t="inlineStr">
        <is>
          <t>Não vendido</t>
        </is>
      </c>
      <c r="D22" s="4" t="inlineStr">
        <is>
          <t>18</t>
        </is>
      </c>
      <c r="E22" s="5" t="inlineStr">
        <is>
          <t>24.000,00</t>
        </is>
      </c>
      <c r="F22" s="4" t="inlineStr">
        <is>
          <t>1250.00</t>
        </is>
      </c>
    </row>
    <row collapsed="false" customFormat="false" customHeight="false" hidden="false" ht="12.1" outlineLevel="0" r="23">
      <c r="A23" s="5" t="s">
        <f>=HYPERLINK("https://www.leilaoonline.net/lote/detalhe/165281", "050")</f>
      </c>
      <c r="B23" s="4" t="s">
        <f>=HYPERLINK("https://www.leilaoonline.net/lote/detalhe/165281", "veja o vídeo!! GM/BONANZA CUSTOM S; 1993/1993; BRANCA; DIESEL - FUNCIONANDO")</f>
      </c>
      <c r="C23" s="4" t="inlineStr">
        <is>
          <t>Não vendido</t>
        </is>
      </c>
      <c r="D23" s="4" t="inlineStr">
        <is>
          <t>11</t>
        </is>
      </c>
      <c r="E23" s="5" t="inlineStr">
        <is>
          <t>14.750,00</t>
        </is>
      </c>
      <c r="F23" s="4" t="inlineStr">
        <is>
          <t>1250.00</t>
        </is>
      </c>
    </row>
    <row collapsed="false" customFormat="false" customHeight="false" hidden="false" ht="12.1" outlineLevel="0" r="24">
      <c r="A24" s="5" t="s">
        <f>=HYPERLINK("https://www.leilaoonline.net/lote/detalhe/165291", "051")</f>
      </c>
      <c r="B24" s="4" t="s">
        <f>=HYPERLINK("https://www.leilaoonline.net/lote/detalhe/165291", "VW/FUSCA 1500; 1972/1972; BRANCA; GASOLINA - FUNCIONANDO")</f>
      </c>
      <c r="C24" s="4" t="inlineStr">
        <is>
          <t>Não vendido</t>
        </is>
      </c>
      <c r="D24" s="4" t="inlineStr">
        <is>
          <t>12</t>
        </is>
      </c>
      <c r="E24" s="5" t="inlineStr">
        <is>
          <t>4.500,00</t>
        </is>
      </c>
      <c r="F24" s="4" t="inlineStr">
        <is>
          <t>250.00</t>
        </is>
      </c>
    </row>
    <row collapsed="false" customFormat="false" customHeight="false" hidden="false" ht="12.1" outlineLevel="0" r="25">
      <c r="A25" s="5" t="s">
        <f>=HYPERLINK("https://www.leilaoonline.net/lote/detalhe/165301", "053")</f>
      </c>
      <c r="B25" s="4" t="s">
        <f>=HYPERLINK("https://www.leilaoonline.net/lote/detalhe/165301", "CAMINHÃO M. BENZ/L 1513; 1979/1979; AMARELA; DIESEL; 5,17 ENTRE EIXO - FUNCIONANDO")</f>
      </c>
      <c r="C25" s="4" t="inlineStr">
        <is>
          <t>Não vendido</t>
        </is>
      </c>
      <c r="D25" s="4" t="inlineStr">
        <is>
          <t>35</t>
        </is>
      </c>
      <c r="E25" s="5" t="inlineStr">
        <is>
          <t>53.000,00</t>
        </is>
      </c>
      <c r="F25" s="4" t="inlineStr">
        <is>
          <t>1000.00</t>
        </is>
      </c>
    </row>
    <row collapsed="false" customFormat="false" customHeight="false" hidden="false" ht="12.1" outlineLevel="0" r="26">
      <c r="A26" s="5" t="s">
        <f>=HYPERLINK("https://www.leilaoonline.net/lote/detalhe/165295", "054")</f>
      </c>
      <c r="B26" s="4" t="s">
        <f>=HYPERLINK("https://www.leilaoonline.net/lote/detalhe/165295", "VW/FUSCA 1300; 1976; BRANCO; GASOLINA - FUNCIONANDO")</f>
      </c>
      <c r="C26" s="4" t="inlineStr">
        <is>
          <t>Não vendido</t>
        </is>
      </c>
      <c r="D26" s="4" t="inlineStr">
        <is>
          <t>15</t>
        </is>
      </c>
      <c r="E26" s="5" t="inlineStr">
        <is>
          <t>9.000,00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=HYPERLINK("https://www.leilaoonline.net/lote/detalhe/165293", "055")</f>
      </c>
      <c r="B27" s="4" t="s">
        <f>=HYPERLINK("https://www.leilaoonline.net/lote/detalhe/165293", "veja o vídeo!! FORD/ESCORT L; 1993/1994; DOURADA; GASOLINA - FUNCIONANDO")</f>
      </c>
      <c r="C27" s="4" t="inlineStr">
        <is>
          <t>Não vendido</t>
        </is>
      </c>
      <c r="D27" s="4" t="inlineStr">
        <is>
          <t>25</t>
        </is>
      </c>
      <c r="E27" s="5" t="inlineStr">
        <is>
          <t>4.600,00</t>
        </is>
      </c>
      <c r="F27" s="4" t="inlineStr">
        <is>
          <t>150.00</t>
        </is>
      </c>
    </row>
    <row collapsed="false" customFormat="false" customHeight="false" hidden="false" ht="12.1" outlineLevel="0" r="28">
      <c r="A28" s="5" t="s">
        <f>=HYPERLINK("https://www.leilaoonline.net/lote/detalhe/165302", "056")</f>
      </c>
      <c r="B28" s="4" t="s">
        <f>=HYPERLINK("https://www.leilaoonline.net/lote/detalhe/165302", "I/TOYOTA HILUX 4CDK SR; 2001/2002; VERDE; DIESEL")</f>
      </c>
      <c r="C28" s="4" t="inlineStr">
        <is>
          <t>Não vendido</t>
        </is>
      </c>
      <c r="D28" s="4" t="inlineStr">
        <is>
          <t>43</t>
        </is>
      </c>
      <c r="E28" s="5" t="inlineStr">
        <is>
          <t>24.000,00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=HYPERLINK("https://www.leilaoonline.net/lote/detalhe/165306", "057")</f>
      </c>
      <c r="B29" s="4" t="s">
        <f>=HYPERLINK("https://www.leilaoonline.net/lote/detalhe/165306", "CAMINHÃO FORD/F4000; 1984/1984; AMARELA; DIESEL; MOTOR MWM226 - FUNCIONANDO")</f>
      </c>
      <c r="C29" s="4" t="inlineStr">
        <is>
          <t>Não vendido</t>
        </is>
      </c>
      <c r="D29" s="4" t="inlineStr">
        <is>
          <t>11</t>
        </is>
      </c>
      <c r="E29" s="5" t="inlineStr">
        <is>
          <t>22.000,00</t>
        </is>
      </c>
      <c r="F29" s="4" t="inlineStr">
        <is>
          <t>1000.00</t>
        </is>
      </c>
    </row>
    <row collapsed="false" customFormat="false" customHeight="false" hidden="false" ht="12.1" outlineLevel="0" r="30">
      <c r="A30" s="5" t="s">
        <f>=HYPERLINK("https://www.leilaoonline.net/lote/detalhe/165305", "060")</f>
      </c>
      <c r="B30" s="4" t="s">
        <f>=HYPERLINK("https://www.leilaoonline.net/lote/detalhe/165305", "CAMINHÃO FORD 11000; 1990/1990")</f>
      </c>
      <c r="C30" s="4" t="inlineStr">
        <is>
          <t>Não vendido</t>
        </is>
      </c>
      <c r="D30" s="4" t="inlineStr">
        <is>
          <t>21</t>
        </is>
      </c>
      <c r="E30" s="5" t="inlineStr">
        <is>
          <t>38.500,00</t>
        </is>
      </c>
      <c r="F30" s="4" t="inlineStr">
        <is>
          <t>1250.00</t>
        </is>
      </c>
    </row>
    <row collapsed="false" customFormat="false" customHeight="false" hidden="false" ht="12.1" outlineLevel="0" r="31">
      <c r="A31" s="5" t="s">
        <f>=HYPERLINK("https://www.leilaoonline.net/lote/detalhe/165307", "065")</f>
      </c>
      <c r="B31" s="4" t="s">
        <f>=HYPERLINK("https://www.leilaoonline.net/lote/detalhe/165307", "CAMINHÃO MERCEDES BENZ; 1969/1969; VERDE; DIESEL; COM GAIOLA BOIADEIRA - FUNCIONANDO")</f>
      </c>
      <c r="C31" s="4" t="inlineStr">
        <is>
          <t>Não vendido</t>
        </is>
      </c>
      <c r="D31" s="4" t="inlineStr">
        <is>
          <t>43</t>
        </is>
      </c>
      <c r="E31" s="5" t="inlineStr">
        <is>
          <t>26.000,00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=HYPERLINK("https://www.leilaoonline.net/lote/detalhe/165296", "080")</f>
      </c>
      <c r="B32" s="4" t="s">
        <f>=HYPERLINK("https://www.leilaoonline.net/lote/detalhe/165296", "VW/SANTANA 2.0; 2001/2001; PRETA; GASOLINA - FUNCIONANDO")</f>
      </c>
      <c r="C32" s="4" t="inlineStr">
        <is>
          <t>Não vendido</t>
        </is>
      </c>
      <c r="D32" s="4" t="inlineStr">
        <is>
          <t>28</t>
        </is>
      </c>
      <c r="E32" s="5" t="inlineStr">
        <is>
          <t>8.500,00</t>
        </is>
      </c>
      <c r="F32" s="4" t="inlineStr">
        <is>
          <t>250.00</t>
        </is>
      </c>
    </row>
    <row collapsed="false" customFormat="false" customHeight="false" hidden="false" ht="12.1" outlineLevel="0" r="33">
      <c r="A33" s="5" t="s">
        <f>=HYPERLINK("https://www.leilaoonline.net/lote/detalhe/165299", "085")</f>
      </c>
      <c r="B33" s="4" t="s">
        <f>=HYPERLINK("https://www.leilaoonline.net/lote/detalhe/165299", "veja o vídeo!! FORD/ESCORT 1.0 HOBBY; 1996/1996; VERDE; GASOLINA - FUNCIONANDO ")</f>
      </c>
      <c r="C33" s="4" t="inlineStr">
        <is>
          <t>Não vendido</t>
        </is>
      </c>
      <c r="D33" s="4" t="inlineStr">
        <is>
          <t>25</t>
        </is>
      </c>
      <c r="E33" s="5" t="inlineStr">
        <is>
          <t>4.600,00</t>
        </is>
      </c>
      <c r="F33" s="4" t="inlineStr">
        <is>
          <t>150.00</t>
        </is>
      </c>
    </row>
    <row collapsed="false" customFormat="false" customHeight="false" hidden="false" ht="12.1" outlineLevel="0" r="34">
      <c r="A34" s="5" t="s">
        <f>=HYPERLINK("https://www.leilaoonline.net/lote/detalhe/165294", "097")</f>
      </c>
      <c r="B34" s="4" t="s">
        <f>=HYPERLINK("https://www.leilaoonline.net/lote/detalhe/165294", "CAMIONETA GM/CHEVROLET D10; 1984/1984; BRANCA; DIESEL - FUNCIONANDO")</f>
      </c>
      <c r="C34" s="4" t="inlineStr">
        <is>
          <t>Não vendido</t>
        </is>
      </c>
      <c r="D34" s="4" t="inlineStr">
        <is>
          <t>28</t>
        </is>
      </c>
      <c r="E34" s="5" t="inlineStr">
        <is>
          <t>22.000,00</t>
        </is>
      </c>
      <c r="F34" s="4" t="inlineStr">
        <is>
          <t>500.00</t>
        </is>
      </c>
    </row>
    <row collapsed="false" customFormat="false" customHeight="false" hidden="false" ht="12.1" outlineLevel="0" r="35">
      <c r="A35" s="5" t="s">
        <f>=HYPERLINK("https://www.leilaoonline.net/lote/detalhe/165297", "100")</f>
      </c>
      <c r="B35" s="4" t="s">
        <f>=HYPERLINK("https://www.leilaoonline.net/lote/detalhe/165297", "veja o vídeo!! YAMAHA/DT 180 Z; 1990/1990; BRANCA; GASOLINA - FUNCIONANDO")</f>
      </c>
      <c r="C35" s="4" t="inlineStr">
        <is>
          <t>Não vendido</t>
        </is>
      </c>
      <c r="D35" s="4" t="inlineStr">
        <is>
          <t>5</t>
        </is>
      </c>
      <c r="E35" s="5" t="inlineStr">
        <is>
          <t>2.500,00</t>
        </is>
      </c>
      <c r="F35" s="4" t="inlineStr">
        <is>
          <t>250.00</t>
        </is>
      </c>
    </row>
    <row collapsed="false" customFormat="false" customHeight="false" hidden="false" ht="12.1" outlineLevel="0" r="36">
      <c r="A36" s="5" t="s">
        <f>=HYPERLINK("https://www.leilaoonline.net/lote/detalhe/165298", "101")</f>
      </c>
      <c r="B36" s="4" t="s">
        <f>=HYPERLINK("https://www.leilaoonline.net/lote/detalhe/165298", "CAMINHÃO FORD/F4000; 1977/1977; BEGE; DIESEL; MOTOR 226 - FUNCIONANDO")</f>
      </c>
      <c r="C36" s="4" t="inlineStr">
        <is>
          <t>Não vendido</t>
        </is>
      </c>
      <c r="D36" s="4" t="inlineStr">
        <is>
          <t>6</t>
        </is>
      </c>
      <c r="E36" s="5" t="inlineStr">
        <is>
          <t>16.500,00</t>
        </is>
      </c>
      <c r="F36" s="4" t="inlineStr">
        <is>
          <t>500.00</t>
        </is>
      </c>
    </row>
    <row collapsed="false" customFormat="false" customHeight="false" hidden="false" ht="12.1" outlineLevel="0" r="37">
      <c r="A37" s="5" t="s">
        <f>=HYPERLINK("https://www.leilaoonline.net/lote/detalhe/165300", "104")</f>
      </c>
      <c r="B37" s="4" t="s">
        <f>=HYPERLINK("https://www.leilaoonline.net/lote/detalhe/165300", "FORD/JEEP; 1965/1965; BEGE; GASOLINA - FUNCIONANDO")</f>
      </c>
      <c r="C37" s="4" t="inlineStr">
        <is>
          <t>Não vendido</t>
        </is>
      </c>
      <c r="D37" s="4" t="inlineStr">
        <is>
          <t>52</t>
        </is>
      </c>
      <c r="E37" s="5" t="inlineStr">
        <is>
          <t>29.000,00</t>
        </is>
      </c>
      <c r="F37" s="4" t="inlineStr">
        <is>
          <t>500.00</t>
        </is>
      </c>
    </row>
    <row collapsed="false" customFormat="false" customHeight="false" hidden="false" ht="12.1" outlineLevel="0" r="38">
      <c r="A38" s="5" t="s">
        <f>=HYPERLINK("https://www.leilaoonline.net/lote/detalhe/165303", "106")</f>
      </c>
      <c r="B38" s="4" t="s">
        <f>=HYPERLINK("https://www.leilaoonline.net/lote/detalhe/165303", "GM/KADETT LITE; 1993/1994; BRANCA; GASOLINA - FUNCIONANDO")</f>
      </c>
      <c r="C38" s="4" t="inlineStr">
        <is>
          <t>Não vendido</t>
        </is>
      </c>
      <c r="D38" s="4" t="inlineStr">
        <is>
          <t>19</t>
        </is>
      </c>
      <c r="E38" s="5" t="inlineStr">
        <is>
          <t>5.500,00</t>
        </is>
      </c>
      <c r="F38" s="4" t="inlineStr">
        <is>
          <t>250.00</t>
        </is>
      </c>
    </row>
    <row collapsed="false" customFormat="false" customHeight="false" hidden="false" ht="12.1" outlineLevel="0" r="39">
      <c r="A39" s="5" t="s">
        <f>=HYPERLINK("https://www.leilaoonline.net/lote/detalhe/165304", "112")</f>
      </c>
      <c r="B39" s="4" t="s">
        <f>=HYPERLINK("https://www.leilaoonline.net/lote/detalhe/165304", "FIAT PALIO WEEKEND 1.6 16V; 2002/2003; PRETA; GASOLINA - FROTA 995 - FUNCIONANDO")</f>
      </c>
      <c r="C39" s="4" t="inlineStr">
        <is>
          <t>Não vendido</t>
        </is>
      </c>
      <c r="D39" s="4" t="inlineStr">
        <is>
          <t>13</t>
        </is>
      </c>
      <c r="E39" s="5" t="inlineStr">
        <is>
          <t>4.000,00</t>
        </is>
      </c>
      <c r="F39" s="4" t="inlineStr">
        <is>
          <t>250.00</t>
        </is>
      </c>
    </row>
    <row collapsed="false" customFormat="false" customHeight="false" hidden="false" ht="12.1" outlineLevel="0" r="40">
      <c r="A40" s="5" t="s">
        <f>=HYPERLINK("https://www.leilaoonline.net/lote/detalhe/165308", "114")</f>
      </c>
      <c r="B40" s="4" t="s">
        <f>=HYPERLINK("https://www.leilaoonline.net/lote/detalhe/165308", "CAMINHONETE FORD/F100; 1973/1973; AZUL; DIESEL; MOTOR MERCEDES 608 - FUNCIONANDO")</f>
      </c>
      <c r="C40" s="4" t="inlineStr">
        <is>
          <t>Não vendido</t>
        </is>
      </c>
      <c r="D40" s="4" t="inlineStr">
        <is>
          <t>27</t>
        </is>
      </c>
      <c r="E40" s="5" t="inlineStr">
        <is>
          <t>22.500,00</t>
        </is>
      </c>
      <c r="F40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2026-09-29T18:49:36.00Z</dcterms:created>
  <dc:creator>Tellks Tecnologia</dc:creator>
  <cp:revision>0</cp:revision>
</cp:coreProperties>
</file>