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=HYPERLINK("https://www.leilaoonline.net/lote/detalhe/167653", "001")</f>
      </c>
      <c r="B11" s="4" t="s">
        <f>=HYPERLINK("https://www.leilaoonline.net/lote/detalhe/167653", " PAR DE MOTOR DE TRAÇÃO P/ MINI ESCAVADEIRA UNIVERSAL")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=HYPERLINK("https://www.leilaoonline.net/lote/detalhe/167686", "002")</f>
      </c>
      <c r="B12" s="4" t="s">
        <f>=HYPERLINK("https://www.leilaoonline.net/lote/detalhe/167686", "PÁ CARREGADEIRA CATERPILLAR 966C ANO 1983 SERIE 25U083861 SEM MOTOR DE PARTIDA")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=HYPERLINK("https://www.leilaoonline.net/lote/detalhe/167691", "003")</f>
      </c>
      <c r="B13" s="4" t="s">
        <f>=HYPERLINK("https://www.leilaoonline.net/lote/detalhe/167691", "ROLO DYNAPAC CA15 VA ANO 99 OPERACIONAL")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=HYPERLINK("https://www.leilaoonline.net/lote/detalhe/167619", "004")</f>
      </c>
      <c r="B14" s="4" t="s">
        <f>=HYPERLINK("https://www.leilaoonline.net/lote/detalhe/167619", " MOTO BOMBA MOTOR DIESEL")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=HYPERLINK("https://www.leilaoonline.net/lote/detalhe/167650", "005")</f>
      </c>
      <c r="B15" s="4" t="s">
        <f>=HYPERLINK("https://www.leilaoonline.net/lote/detalhe/167650", "[ VÍDEOS ] RETROESCAVADEIRA CATERPILLAR 416 C ANO 1997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=HYPERLINK("https://www.leilaoonline.net/lote/detalhe/167704", "006")</f>
      </c>
      <c r="B16" s="4" t="s">
        <f>=HYPERLINK("https://www.leilaoonline.net/lote/detalhe/167704", " ESCAVADEIRA CATERPILLAR 320BL OPERACIONAL C/ BATERIA NOVA")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=HYPERLINK("https://www.leilaoonline.net/lote/detalhe/167617", "007")</f>
      </c>
      <c r="B17" s="4" t="s">
        <f>=HYPERLINK("https://www.leilaoonline.net/lote/detalhe/167617", " MOTOR AGRALE C/ CHASSI")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=HYPERLINK("https://www.leilaoonline.net/lote/detalhe/167637", "008")</f>
      </c>
      <c r="B18" s="4" t="s">
        <f>=HYPERLINK("https://www.leilaoonline.net/lote/detalhe/167637", " MANGOTE COM BOMBA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=HYPERLINK("https://www.leilaoonline.net/lote/detalhe/167621", "009")</f>
      </c>
      <c r="B19" s="4" t="s">
        <f>=HYPERLINK("https://www.leilaoonline.net/lote/detalhe/167621", " MOTO BOMBA C/ MOTOR YAMAR")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=HYPERLINK("https://www.leilaoonline.net/lote/detalhe/167616", "010")</f>
      </c>
      <c r="B20" s="4" t="s">
        <f>=HYPERLINK("https://www.leilaoonline.net/lote/detalhe/167616", " [ VÍDEO ] MINI PÁ CARREGADEIRA 246C 2010")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=HYPERLINK("https://www.leilaoonline.net/lote/detalhe/167643", "011")</f>
      </c>
      <c r="B21" s="4" t="s">
        <f>=HYPERLINK("https://www.leilaoonline.net/lote/detalhe/167643", "[ VÍDEOS ] RETROESCAVADEIRA NEW HOLLAND LB90 ANO 2010 OPERACIONAL")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=HYPERLINK("https://www.leilaoonline.net/lote/detalhe/167622", "012")</f>
      </c>
      <c r="B22" s="4" t="s">
        <f>=HYPERLINK("https://www.leilaoonline.net/lote/detalhe/167622", " MÁQUINA DE SOLDA DE 375 AMP ORIGO")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=HYPERLINK("https://www.leilaoonline.net/lote/detalhe/167648", "013")</f>
      </c>
      <c r="B23" s="4" t="s">
        <f>=HYPERLINK("https://www.leilaoonline.net/lote/detalhe/167648", " COMANDO HIDRÁULICO DE ESCAVADEIRA CATERPILLAR 325 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=HYPERLINK("https://www.leilaoonline.net/lote/detalhe/167623", "014")</f>
      </c>
      <c r="B24" s="4" t="s">
        <f>=HYPERLINK("https://www.leilaoonline.net/lote/detalhe/167623", " COMPRESSOR")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=HYPERLINK("https://www.leilaoonline.net/lote/detalhe/167613", "015")</f>
      </c>
      <c r="B25" s="4" t="s">
        <f>=HYPERLINK("https://www.leilaoonline.net/lote/detalhe/167613", " TRATOR DE ESTEIRA D6B NO ESTADO")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=HYPERLINK("https://www.leilaoonline.net/lote/detalhe/167638", "016")</f>
      </c>
      <c r="B26" s="4" t="s">
        <f>=HYPERLINK("https://www.leilaoonline.net/lote/detalhe/167638", " PEÇAS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=HYPERLINK("https://www.leilaoonline.net/lote/detalhe/167687", "017")</f>
      </c>
      <c r="B27" s="4" t="s">
        <f>=HYPERLINK("https://www.leilaoonline.net/lote/detalhe/167687", "[ VÍDEO ] BRAÇO LANÇA DA ESCAVADEIRA PC220")</f>
      </c>
      <c r="C27" s="4" t="inlineStr">
        <is>
          <t>Lote retirado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=HYPERLINK("https://www.leilaoonline.net/lote/detalhe/167688", "018")</f>
      </c>
      <c r="B28" s="4" t="s">
        <f>=HYPERLINK("https://www.leilaoonline.net/lote/detalhe/167688", "GUINDASTE AUTOPROPELIDO GROVE RT500C MOTOR CUMMINS")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=HYPERLINK("https://www.leilaoonline.net/lote/detalhe/167636", "019")</f>
      </c>
      <c r="B29" s="4" t="s">
        <f>=HYPERLINK("https://www.leilaoonline.net/lote/detalhe/167636", " EIXO DIANTEIRO RANDON RK430")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=HYPERLINK("https://www.leilaoonline.net/lote/detalhe/167701", "020")</f>
      </c>
      <c r="B30" s="4" t="s">
        <f>=HYPERLINK("https://www.leilaoonline.net/lote/detalhe/167701", " RETRO ESCAVADEIRA JCB 214T OPERACIONAL C/ BATERIA NOVA")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=HYPERLINK("https://www.leilaoonline.net/lote/detalhe/167707", "021")</f>
      </c>
      <c r="B31" s="4" t="s">
        <f>=HYPERLINK("https://www.leilaoonline.net/lote/detalhe/167707", "[ VÍDEO ] TRATOR DE ESTEIRA D6D OPERACIONAL C/ BATERIA NOVA")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101.000,00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=HYPERLINK("https://www.leilaoonline.net/lote/detalhe/167639", "022")</f>
      </c>
      <c r="B32" s="4" t="s">
        <f>=HYPERLINK("https://www.leilaoonline.net/lote/detalhe/167639", " PAR DE TRUCKS D4E COMPLETO COM ROLETES E RODA GUIA")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=HYPERLINK("https://www.leilaoonline.net/lote/detalhe/167689", "023")</f>
      </c>
      <c r="B33" s="4" t="s">
        <f>=HYPERLINK("https://www.leilaoonline.net/lote/detalhe/167689", "COLUNA DE DIREÇÃO COM ORBITROL PA CARREGADEIRA 930R")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=HYPERLINK("https://www.leilaoonline.net/lote/detalhe/167702", "024")</f>
      </c>
      <c r="B34" s="4" t="s">
        <f>=HYPERLINK("https://www.leilaoonline.net/lote/detalhe/167702", " TRATOR AGRICOLA VALMET 1280R")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=HYPERLINK("https://www.leilaoonline.net/lote/detalhe/167654", "025")</f>
      </c>
      <c r="B35" s="4" t="s">
        <f>=HYPERLINK("https://www.leilaoonline.net/lote/detalhe/167654", " PISTÃO DA CONCHA DA ESCAVADEIRA FX215")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=HYPERLINK("https://www.leilaoonline.net/lote/detalhe/167647", "026")</f>
      </c>
      <c r="B36" s="4" t="s">
        <f>=HYPERLINK("https://www.leilaoonline.net/lote/detalhe/167647", " MOTOR DE GIRO CAT 325")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=HYPERLINK("https://www.leilaoonline.net/lote/detalhe/167644", "027")</f>
      </c>
      <c r="B37" s="4" t="s">
        <f>=HYPERLINK("https://www.leilaoonline.net/lote/detalhe/167644", " COROA DE GIRO CAT 325")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=HYPERLINK("https://www.leilaoonline.net/lote/detalhe/167720", "028")</f>
      </c>
      <c r="B38" s="4" t="s">
        <f>=HYPERLINK("https://www.leilaoonline.net/lote/detalhe/167720", "[ VÍDEO ]  MOTONIVELADORA CATERPILLAR 120G OPERACIONAL C/ BATERIA NOVA")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=HYPERLINK("https://www.leilaoonline.net/lote/detalhe/167646", "029")</f>
      </c>
      <c r="B39" s="4" t="s">
        <f>=HYPERLINK("https://www.leilaoonline.net/lote/detalhe/167646", " RADIADOR HIDRÁULICO  CAT 325C")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=HYPERLINK("https://www.leilaoonline.net/lote/detalhe/167649", "030")</f>
      </c>
      <c r="B40" s="4" t="s">
        <f>=HYPERLINK("https://www.leilaoonline.net/lote/detalhe/167649", " RADIADOR  DE ÁGUA CAT 325C")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=HYPERLINK("https://www.leilaoonline.net/lote/detalhe/167651", "031")</f>
      </c>
      <c r="B41" s="4" t="s">
        <f>=HYPERLINK("https://www.leilaoonline.net/lote/detalhe/167651", "REDUTOR DE TRAÇÃO DA CAT 325C")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=HYPERLINK("https://www.leilaoonline.net/lote/detalhe/167624", "032")</f>
      </c>
      <c r="B42" s="4" t="s">
        <f>=HYPERLINK("https://www.leilaoonline.net/lote/detalhe/167624", " MOTO BOMBA MOTOR TOYAMA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=HYPERLINK("https://www.leilaoonline.net/lote/detalhe/167692", "033")</f>
      </c>
      <c r="B43" s="4" t="s">
        <f>=HYPERLINK("https://www.leilaoonline.net/lote/detalhe/167692", "PAR DE PISTÃO DO TOMBAMENTO CAT 930R")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=HYPERLINK("https://www.leilaoonline.net/lote/detalhe/167693", "034")</f>
      </c>
      <c r="B44" s="4" t="s">
        <f>=HYPERLINK("https://www.leilaoonline.net/lote/detalhe/167693", "PAR DE PISTÃO DA ARTICULAÇÃO CAT 930R")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=HYPERLINK("https://www.leilaoonline.net/lote/detalhe/167694", "035")</f>
      </c>
      <c r="B45" s="4" t="s">
        <f>=HYPERLINK("https://www.leilaoonline.net/lote/detalhe/167694", "PAR DE PISTÃO DO LEVANTE CAT 930R")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=HYPERLINK("https://www.leilaoonline.net/lote/detalhe/167703", "036")</f>
      </c>
      <c r="B46" s="4" t="s">
        <f>=HYPERLINK("https://www.leilaoonline.net/lote/detalhe/167703", " ESCAVADEIRA CATERPILLAR 320DL OPERACIONAL C/ BATERIA NOVA")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99.000,00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=HYPERLINK("https://www.leilaoonline.net/lote/detalhe/167695", "037")</f>
      </c>
      <c r="B47" s="4" t="s">
        <f>=HYPERLINK("https://www.leilaoonline.net/lote/detalhe/167695", "DIFERENCIAL DIANTEIRO DA CAT 930R")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=HYPERLINK("https://www.leilaoonline.net/lote/detalhe/167696", "038")</f>
      </c>
      <c r="B48" s="4" t="s">
        <f>=HYPERLINK("https://www.leilaoonline.net/lote/detalhe/167696", "H COM OS BRAÇOS DA CAT 930R")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=HYPERLINK("https://www.leilaoonline.net/lote/detalhe/167652", "039")</f>
      </c>
      <c r="B49" s="4" t="s">
        <f>=HYPERLINK("https://www.leilaoonline.net/lote/detalhe/167652", "H DA CONHA  ESCAVADEIRA CAT 325C")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=HYPERLINK("https://www.leilaoonline.net/lote/detalhe/167656", "040")</f>
      </c>
      <c r="B50" s="4" t="s">
        <f>=HYPERLINK("https://www.leilaoonline.net/lote/detalhe/167656", " PISTÃO DO STIK DA CAT 325C")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=HYPERLINK("https://www.leilaoonline.net/lote/detalhe/167697", "041")</f>
      </c>
      <c r="B51" s="4" t="s">
        <f>=HYPERLINK("https://www.leilaoonline.net/lote/detalhe/167697", "PAR  DE RODAS CAT 930R")</f>
      </c>
      <c r="C51" s="4" t="inlineStr">
        <is>
          <t>Vendido</t>
        </is>
      </c>
      <c r="D51" s="4" t="inlineStr">
        <is>
          <t>8</t>
        </is>
      </c>
      <c r="E51" s="5" t="inlineStr">
        <is>
          <t>2.400,00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=HYPERLINK("https://www.leilaoonline.net/lote/detalhe/167657", "042")</f>
      </c>
      <c r="B52" s="4" t="s">
        <f>=HYPERLINK("https://www.leilaoonline.net/lote/detalhe/167657", " PAR DE PISTÃO DO LEVANTE DA CAT 325C")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=HYPERLINK("https://www.leilaoonline.net/lote/detalhe/167659", "043")</f>
      </c>
      <c r="B53" s="4" t="s">
        <f>=HYPERLINK("https://www.leilaoonline.net/lote/detalhe/167659", " PISTÃO DA CONCHA DA CAT 325C")</f>
      </c>
      <c r="C53" s="4" t="inlineStr">
        <is>
          <t>Vendido</t>
        </is>
      </c>
      <c r="D53" s="4" t="inlineStr">
        <is>
          <t>3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=HYPERLINK("https://www.leilaoonline.net/lote/detalhe/167658", "044")</f>
      </c>
      <c r="B54" s="4" t="s">
        <f>=HYPERLINK("https://www.leilaoonline.net/lote/detalhe/167658", " JOGO DE BRAÇINHOS COM 2 PINO DA CONCHA DA 325C")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=HYPERLINK("https://www.leilaoonline.net/lote/detalhe/167640", "045")</f>
      </c>
      <c r="B55" s="4" t="s">
        <f>=HYPERLINK("https://www.leilaoonline.net/lote/detalhe/167640", "Bloco motor MWM 4 Cilindros")</f>
      </c>
      <c r="C55" s="4" t="inlineStr">
        <is>
          <t>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=HYPERLINK("https://www.leilaoonline.net/lote/detalhe/167722", "046")</f>
      </c>
      <c r="B56" s="4" t="s">
        <f>=HYPERLINK("https://www.leilaoonline.net/lote/detalhe/167722", "ESCAVADEIRA LIEBHERR R 942 ANO 1997  MOTOR CUMMINS SERIE C OPERACIONAL C/BATERIA NOVA")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=HYPERLINK("https://www.leilaoonline.net/lote/detalhe/167641", "047")</f>
      </c>
      <c r="B57" s="4" t="s">
        <f>=HYPERLINK("https://www.leilaoonline.net/lote/detalhe/167641", "Motor komatsu PC 220")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=HYPERLINK("https://www.leilaoonline.net/lote/detalhe/167642", "048")</f>
      </c>
      <c r="B58" s="4" t="s">
        <f>=HYPERLINK("https://www.leilaoonline.net/lote/detalhe/167642", "[ VÍDEO ] Empilhadeira Hyster H170HD diesel 2008 operacional 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77.500,00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=HYPERLINK("https://www.leilaoonline.net/lote/detalhe/167614", "049")</f>
      </c>
      <c r="B59" s="4" t="s">
        <f>=HYPERLINK("https://www.leilaoonline.net/lote/detalhe/167614", "Comando traseiro completo  komatsu D85")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=HYPERLINK("https://www.leilaoonline.net/lote/detalhe/167620", "050")</f>
      </c>
      <c r="B60" s="4" t="s">
        <f>=HYPERLINK("https://www.leilaoonline.net/lote/detalhe/167620",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=HYPERLINK("https://www.leilaoonline.net/lote/detalhe/167615", "051")</f>
      </c>
      <c r="B61" s="4" t="s">
        <f>=HYPERLINK("https://www.leilaoonline.net/lote/detalhe/167615", "[ VÍDEO ] TRANSMISSÃO KOMATSU D85")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=HYPERLINK("https://www.leilaoonline.net/lote/detalhe/167625", "052")</f>
      </c>
      <c r="B62" s="4" t="s">
        <f>=HYPERLINK("https://www.leilaoonline.net/lote/detalhe/167625", " PNEU 17,5X25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=HYPERLINK("https://www.leilaoonline.net/lote/detalhe/167655", "053")</f>
      </c>
      <c r="B63" s="4" t="s">
        <f>=HYPERLINK("https://www.leilaoonline.net/lote/detalhe/167655", " RODA GUIA DA CAT 325C")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=HYPERLINK("https://www.leilaoonline.net/lote/detalhe/167660", "054")</f>
      </c>
      <c r="B64" s="4" t="s">
        <f>=HYPERLINK("https://www.leilaoonline.net/lote/detalhe/167660", " PAR DE BRAÇOS DE LÂMINA DO D8H/D8K")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=HYPERLINK("https://www.leilaoonline.net/lote/detalhe/167698", "055")</f>
      </c>
      <c r="B65" s="4" t="s">
        <f>=HYPERLINK("https://www.leilaoonline.net/lote/detalhe/167698", "PAR DE RODAS DA CAT 930R")</f>
      </c>
      <c r="C65" s="4" t="inlineStr">
        <is>
          <t>Vendido</t>
        </is>
      </c>
      <c r="D65" s="4" t="inlineStr">
        <is>
          <t>5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=HYPERLINK("https://www.leilaoonline.net/lote/detalhe/167717", "056")</f>
      </c>
      <c r="B66" s="4" t="s">
        <f>=HYPERLINK("https://www.leilaoonline.net/lote/detalhe/167717", "[ VÍDEO ] ESCAVADEIRA HIDRÁULICA CATERPILLAR 320C OPERACIONAL C/ BATERIA NOVA")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93.000,00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=HYPERLINK("https://www.leilaoonline.net/lote/detalhe/167712", "057")</f>
      </c>
      <c r="B67" s="4" t="s">
        <f>=HYPERLINK("https://www.leilaoonline.net/lote/detalhe/167712", "[ VÍDEO ] ROLO CATERPILLAR CP533D OPERACIONAL C/ BATERIA NOVA")</f>
      </c>
      <c r="C67" s="4" t="inlineStr">
        <is>
          <t>Não vendido</t>
        </is>
      </c>
      <c r="D67" s="4" t="inlineStr">
        <is>
          <t>17</t>
        </is>
      </c>
      <c r="E67" s="5" t="inlineStr">
        <is>
          <t>171.000,00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=HYPERLINK("https://www.leilaoonline.net/lote/detalhe/167724", "058")</f>
      </c>
      <c r="B68" s="4" t="s">
        <f>=HYPERLINK("https://www.leilaoonline.net/lote/detalhe/167724", " CAÇAMBA DA LIEBHERR 964 MEDIDA 130X190")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=HYPERLINK("https://www.leilaoonline.net/lote/detalhe/167706", "059")</f>
      </c>
      <c r="B69" s="4" t="s">
        <f>=HYPERLINK("https://www.leilaoonline.net/lote/detalhe/167706", " YALE 134BR MOTOR OM352 CAIXA CLARK 22.000 OPERACIONAL")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=HYPERLINK("https://www.leilaoonline.net/lote/detalhe/167723", "060")</f>
      </c>
      <c r="B70" s="4" t="s">
        <f>=HYPERLINK("https://www.leilaoonline.net/lote/detalhe/167723",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60.000,00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=HYPERLINK("https://www.leilaoonline.net/lote/detalhe/167661", "061")</f>
      </c>
      <c r="B71" s="4" t="s">
        <f>=HYPERLINK("https://www.leilaoonline.net/lote/detalhe/167661", " PISTÃO DO STICK DA FX215")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=HYPERLINK("https://www.leilaoonline.net/lote/detalhe/167663", "062")</f>
      </c>
      <c r="B72" s="4" t="s">
        <f>=HYPERLINK("https://www.leilaoonline.net/lote/detalhe/167663", " PAR DE PISTÕES DO LEVANTE DA FX215")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=HYPERLINK("https://www.leilaoonline.net/lote/detalhe/167669", "063")</f>
      </c>
      <c r="B73" s="4" t="s">
        <f>=HYPERLINK("https://www.leilaoonline.net/lote/detalhe/167669", " PISTÃO DA CONCHA FX215")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=HYPERLINK("https://www.leilaoonline.net/lote/detalhe/167626", "064")</f>
      </c>
      <c r="B74" s="4" t="s">
        <f>=HYPERLINK("https://www.leilaoonline.net/lote/detalhe/167626", " LOTE DE DIVERSAS FERRAMENTAS")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=HYPERLINK("https://www.leilaoonline.net/lote/detalhe/167666", "065")</f>
      </c>
      <c r="B75" s="4" t="s">
        <f>=HYPERLINK("https://www.leilaoonline.net/lote/detalhe/167666", " H DA CONCHA ESCAVADEIRA FX215")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=HYPERLINK("https://www.leilaoonline.net/lote/detalhe/167628", "066")</f>
      </c>
      <c r="B76" s="4" t="s">
        <f>=HYPERLINK("https://www.leilaoonline.net/lote/detalhe/167628", " RADIADOR DA ACABADORA VOGELE MODELO 14AB2280 / 14AB/AB500")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=HYPERLINK("https://www.leilaoonline.net/lote/detalhe/167629", "067")</f>
      </c>
      <c r="B77" s="4" t="s">
        <f>=HYPERLINK("https://www.leilaoonline.net/lote/detalhe/167629", " GERADOR DA ACABADORA VOGELE MODELO DR160/20-4TS 14AB2280")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=HYPERLINK("https://www.leilaoonline.net/lote/detalhe/167634", "068")</f>
      </c>
      <c r="B78" s="4" t="s">
        <f>=HYPERLINK("https://www.leilaoonline.net/lote/detalhe/167634",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=HYPERLINK("https://www.leilaoonline.net/lote/detalhe/167630", "069")</f>
      </c>
      <c r="B79" s="4" t="s">
        <f>=HYPERLINK("https://www.leilaoonline.net/lote/detalhe/167630", " ESTEIRA DE PUCHE VOGELE  MODELO 14AB2280 / 14AB/AB500")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=HYPERLINK("https://www.leilaoonline.net/lote/detalhe/167627", "070")</f>
      </c>
      <c r="B80" s="4" t="s">
        <f>=HYPERLINK("https://www.leilaoonline.net/lote/detalhe/167627",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20</t>
        </is>
      </c>
      <c r="E80" s="5" t="inlineStr">
        <is>
          <t>4.150,00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=HYPERLINK("https://www.leilaoonline.net/lote/detalhe/167631", "071")</f>
      </c>
      <c r="B81" s="4" t="s">
        <f>=HYPERLINK("https://www.leilaoonline.net/lote/detalhe/167631", "MOTOR VOLVO D7 DEUTZ TCD2012L062V APLICAÇÃO L120, G930")</f>
      </c>
      <c r="C81" s="4" t="inlineStr">
        <is>
          <t>Não vendido</t>
        </is>
      </c>
      <c r="D81" s="4" t="inlineStr">
        <is>
          <t>14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=HYPERLINK("https://www.leilaoonline.net/lote/detalhe/167632", "072")</f>
      </c>
      <c r="B82" s="4" t="s">
        <f>=HYPERLINK("https://www.leilaoonline.net/lote/detalhe/167632",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=HYPERLINK("https://www.leilaoonline.net/lote/detalhe/167671", "073")</f>
      </c>
      <c r="B83" s="4" t="s">
        <f>=HYPERLINK("https://www.leilaoonline.net/lote/detalhe/167671", "PAR DE BRAÇINHOS E 2 PINOS DA CONCHA DA FX215")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=HYPERLINK("https://www.leilaoonline.net/lote/detalhe/167708", "074")</f>
      </c>
      <c r="B84" s="4" t="s">
        <f>=HYPERLINK("https://www.leilaoonline.net/lote/detalhe/167708", " TRATOR MARSSEY FERGUSON MODELO 290 ANO 90 C/CAIXA DE CAMBIO DE 3 ALAVANCA OPERACIONAL")</f>
      </c>
      <c r="C84" s="4" t="inlineStr">
        <is>
          <t>Não vendido</t>
        </is>
      </c>
      <c r="D84" s="4" t="inlineStr">
        <is>
          <t>17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=HYPERLINK("https://www.leilaoonline.net/lote/detalhe/167633", "075")</f>
      </c>
      <c r="B85" s="4" t="s">
        <f>=HYPERLINK("https://www.leilaoonline.net/lote/detalhe/167633", " 4 ROLETES ESPAÇADOR E 2 MANCAL P/ GRADE ARADORA 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=HYPERLINK("https://www.leilaoonline.net/lote/detalhe/167662", "076")</f>
      </c>
      <c r="B86" s="4" t="s">
        <f>=HYPERLINK("https://www.leilaoonline.net/lote/detalhe/167662", "PAR DE ESTEIRA COM 49 ELOS DA ACABADORA VOGELLI 14AB2280")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=HYPERLINK("https://www.leilaoonline.net/lote/detalhe/167667", "077")</f>
      </c>
      <c r="B87" s="4" t="s">
        <f>=HYPERLINK("https://www.leilaoonline.net/lote/detalhe/167667", " DIFERENCIAL PRA EMPILHADEIRA COM PNEU")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=HYPERLINK("https://www.leilaoonline.net/lote/detalhe/167665", "078")</f>
      </c>
      <c r="B88" s="4" t="s">
        <f>=HYPERLINK("https://www.leilaoonline.net/lote/detalhe/167665", "[ VÍDEO ] LÂMINA DE D65")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=HYPERLINK("https://www.leilaoonline.net/lote/detalhe/167664", "079")</f>
      </c>
      <c r="B89" s="4" t="s">
        <f>=HYPERLINK("https://www.leilaoonline.net/lote/detalhe/167664",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=HYPERLINK("https://www.leilaoonline.net/lote/detalhe/167711", "080")</f>
      </c>
      <c r="B90" s="4" t="s">
        <f>=HYPERLINK("https://www.leilaoonline.net/lote/detalhe/167711", " GUINCHO KAVANIEKAR MOTOR MERCEDES 4C FALTA CONTRA PESO, OPERACIONAL")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=HYPERLINK("https://www.leilaoonline.net/lote/detalhe/167668", "081")</f>
      </c>
      <c r="B91" s="4" t="s">
        <f>=HYPERLINK("https://www.leilaoonline.net/lote/detalhe/167668", " RADIADOR DE ÁGUA E ÓLEO FX215")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=HYPERLINK("https://www.leilaoonline.net/lote/detalhe/167672", "082")</f>
      </c>
      <c r="B92" s="4" t="s">
        <f>=HYPERLINK("https://www.leilaoonline.net/lote/detalhe/167672", " PAR DE ESTEIRA 48 ELOS CAT 325C")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=HYPERLINK("https://www.leilaoonline.net/lote/detalhe/167682", "083")</f>
      </c>
      <c r="B93" s="4" t="s">
        <f>=HYPERLINK("https://www.leilaoonline.net/lote/detalhe/167682", " RADIADOR DE ÁGUA DA KOMATSU PC220")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=HYPERLINK("https://www.leilaoonline.net/lote/detalhe/167673", "084")</f>
      </c>
      <c r="B94" s="4" t="s">
        <f>=HYPERLINK("https://www.leilaoonline.net/lote/detalhe/167673", " RADIADOR DE ÓLEO DA KOMATSU PC220")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=HYPERLINK("https://www.leilaoonline.net/lote/detalhe/167635", "085")</f>
      </c>
      <c r="B95" s="4" t="s">
        <f>=HYPERLINK("https://www.leilaoonline.net/lote/detalhe/167635", "CABEÇOTE MOTOR CUMMINS ESMALCAN")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=HYPERLINK("https://www.leilaoonline.net/lote/detalhe/167683", "086")</f>
      </c>
      <c r="B96" s="4" t="s">
        <f>=HYPERLINK("https://www.leilaoonline.net/lote/detalhe/167683", " PAR DE ESTEIRA SEMI NOVA DE FIATALLIS FX215")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=HYPERLINK("https://www.leilaoonline.net/lote/detalhe/167675", "087")</f>
      </c>
      <c r="B97" s="4" t="s">
        <f>=HYPERLINK("https://www.leilaoonline.net/lote/detalhe/167675", " 8 ROLETES INFERIORES, 2 ROLETES SUPERIORES E 1 GUIA FX215")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=HYPERLINK("https://www.leilaoonline.net/lote/detalhe/167674", "088")</f>
      </c>
      <c r="B98" s="4" t="s">
        <f>=HYPERLINK("https://www.leilaoonline.net/lote/detalhe/167674", " 20 ROLETES ACABADORA VOGELLI 14AB/AB500")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=HYPERLINK("https://www.leilaoonline.net/lote/detalhe/167676", "089")</f>
      </c>
      <c r="B99" s="4" t="s">
        <f>=HYPERLINK("https://www.leilaoonline.net/lote/detalhe/167676", " 8 ROLETES INFERIOR 2 ROLETES SUPERIOR E 1 GUIA FX215")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=HYPERLINK("https://www.leilaoonline.net/lote/detalhe/167679", "090")</f>
      </c>
      <c r="B100" s="4" t="s">
        <f>=HYPERLINK("https://www.leilaoonline.net/lote/detalhe/167679", " MOTOR DE GIRO DE KOMATSU PC220")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=HYPERLINK("https://www.leilaoonline.net/lote/detalhe/167684", "091")</f>
      </c>
      <c r="B101" s="4" t="s">
        <f>=HYPERLINK("https://www.leilaoonline.net/lote/detalhe/167684", " RODA GUIA DE FX215")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=HYPERLINK("https://www.leilaoonline.net/lote/detalhe/167685", "092")</f>
      </c>
      <c r="B102" s="4" t="s">
        <f>=HYPERLINK("https://www.leilaoonline.net/lote/detalhe/167685", " 2 RODA GUIA DE ACABADORA VOGELLI 14AB/AB500")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=HYPERLINK("https://www.leilaoonline.net/lote/detalhe/167681", "093")</f>
      </c>
      <c r="B103" s="4" t="s">
        <f>=HYPERLINK("https://www.leilaoonline.net/lote/detalhe/167681", " PAR DE MOLAS DA ACADORA VOGELLI 14AB/AB500")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=HYPERLINK("https://www.leilaoonline.net/lote/detalhe/167678", "094")</f>
      </c>
      <c r="B104" s="4" t="s">
        <f>=HYPERLINK("https://www.leilaoonline.net/lote/detalhe/167678", " GUINCHO HIDRÁULICO D8H/D8K")</f>
      </c>
      <c r="C104" s="4" t="inlineStr">
        <is>
          <t>Vendido</t>
        </is>
      </c>
      <c r="D104" s="4" t="inlineStr">
        <is>
          <t>24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=HYPERLINK("https://www.leilaoonline.net/lote/detalhe/167677", "095")</f>
      </c>
      <c r="B105" s="4" t="s">
        <f>=HYPERLINK("https://www.leilaoonline.net/lote/detalhe/167677",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=HYPERLINK("https://www.leilaoonline.net/lote/detalhe/167680", "096")</f>
      </c>
      <c r="B106" s="4" t="s">
        <f>=HYPERLINK("https://www.leilaoonline.net/lote/detalhe/167680", " REDUTOR DE TRAÇÃO DA FIATALLIS FX215")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=HYPERLINK("https://www.leilaoonline.net/lote/detalhe/167690", "097")</f>
      </c>
      <c r="B107" s="4" t="s">
        <f>=HYPERLINK("https://www.leilaoonline.net/lote/detalhe/167690", "[ VÍDEO ] COROA DE GIRO DE PC200")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2.500,00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=HYPERLINK("https://www.leilaoonline.net/lote/detalhe/167699", "098")</f>
      </c>
      <c r="B108" s="4" t="s">
        <f>=HYPERLINK("https://www.leilaoonline.net/lote/detalhe/167699", "REDUTOR DE TRAÇÃO DA PC220")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=HYPERLINK("https://www.leilaoonline.net/lote/detalhe/167700", "099")</f>
      </c>
      <c r="B109" s="4" t="s">
        <f>=HYPERLINK("https://www.leilaoonline.net/lote/detalhe/167700", "PAR DE REDUTORES DE TRAÇÃO DA VOGELLI MODELO 14AB/AB500")</f>
      </c>
      <c r="C109" s="4" t="inlineStr">
        <is>
          <t>Não vendido</t>
        </is>
      </c>
      <c r="D109" s="4" t="inlineStr">
        <is>
          <t>11</t>
        </is>
      </c>
      <c r="E109" s="5" t="inlineStr">
        <is>
          <t>6.000,00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=HYPERLINK("https://www.leilaoonline.net/lote/detalhe/167709", "100")</f>
      </c>
      <c r="B110" s="4" t="s">
        <f>=HYPERLINK("https://www.leilaoonline.net/lote/detalhe/167709", " BOMBA D'AGUA DE 2 ESTAGIOS ALTA PRESSÃO ENTRADA DE 4 POLEGADAS E SAIDA DE 3 POLEGADAS COM A CARRETINHA")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=HYPERLINK("https://www.leilaoonline.net/lote/detalhe/167713", "101")</f>
      </c>
      <c r="B111" s="4" t="s">
        <f>=HYPERLINK("https://www.leilaoonline.net/lote/detalhe/167713", " 2 ROLO LISO SENDO UM DO CA25 SEM O MIOLO INTERNO E O OUTRO É REBOCAVEL")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=HYPERLINK("https://www.leilaoonline.net/lote/detalhe/167705", "102")</f>
      </c>
      <c r="B112" s="4" t="s">
        <f>=HYPERLINK("https://www.leilaoonline.net/lote/detalhe/167705", " EMPILHADEIRA HYSTER 7 TONELADAS MECANICA DIESEL MOTOR PERKINS 4C ANO 85 OPERACIONAL")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29.500,00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=HYPERLINK("https://www.leilaoonline.net/lote/detalhe/167714", "103")</f>
      </c>
      <c r="B113" s="4" t="s">
        <f>=HYPERLINK("https://www.leilaoonline.net/lote/detalhe/167714", " PA CARREGADEIRA CATERPILLAR 930 ANO 80 CAIXA CAT OPERACIONAL")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71.000,00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=HYPERLINK("https://www.leilaoonline.net/lote/detalhe/167719", "104")</f>
      </c>
      <c r="B114" s="4" t="s">
        <f>=HYPERLINK("https://www.leilaoonline.net/lote/detalhe/167719", " RETRO CAT 416E 4X4 CABINADA C/AR CONDICIONADO ANO 2016 8.000HRS OPERACIONAL")</f>
      </c>
      <c r="C114" s="4" t="inlineStr">
        <is>
          <t>Não vendido</t>
        </is>
      </c>
      <c r="D114" s="4" t="inlineStr">
        <is>
          <t>14</t>
        </is>
      </c>
      <c r="E114" s="5" t="inlineStr">
        <is>
          <t>135.000,00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=HYPERLINK("https://www.leilaoonline.net/lote/detalhe/167715", "105")</f>
      </c>
      <c r="B115" s="4" t="s">
        <f>=HYPERLINK("https://www.leilaoonline.net/lote/detalhe/167715", " TRATOR DE ESTEIRA FIATALLIS AD7B ANO 74 OPERACIONAL")</f>
      </c>
      <c r="C115" s="4" t="inlineStr">
        <is>
          <t>Lote retirado</t>
        </is>
      </c>
      <c r="D115" s="4" t="inlineStr">
        <is>
          <t>5</t>
        </is>
      </c>
      <c r="E115" s="5" t="inlineStr">
        <is>
          <t>40.000,00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=HYPERLINK("https://www.leilaoonline.net/lote/detalhe/167721", "106")</f>
      </c>
      <c r="B116" s="4" t="s">
        <f>=HYPERLINK("https://www.leilaoonline.net/lote/detalhe/167721", " RETRO ESCAVADEIRA CASE 580H ANO 89 OPERACIONAL")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=HYPERLINK("https://www.leilaoonline.net/lote/detalhe/167716", "107")</f>
      </c>
      <c r="B117" s="4" t="s">
        <f>=HYPERLINK("https://www.leilaoonline.net/lote/detalhe/167716", " COMPRESSOR ATLASCOPICO PARAFUSO MOTOR PERKINS 4C 8.8BAR NO ESTADO")</f>
      </c>
      <c r="C117" s="4" t="inlineStr">
        <is>
          <t>Não vendido</t>
        </is>
      </c>
      <c r="D117" s="4" t="inlineStr">
        <is>
          <t>8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=HYPERLINK("https://www.leilaoonline.net/lote/detalhe/167718", "108")</f>
      </c>
      <c r="B118" s="4" t="s">
        <f>=HYPERLINK("https://www.leilaoonline.net/lote/detalhe/167718", " MINI ACABADORA DE ASFALTO ALMEIDA MA40R PRECISA DE REPAROS")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=HYPERLINK("https://www.leilaoonline.net/lote/detalhe/167710", "109")</f>
      </c>
      <c r="B119" s="4" t="s">
        <f>=HYPERLINK("https://www.leilaoonline.net/lote/detalhe/167710", " [ VÍDEO ] MOTOR MWM 229")</f>
      </c>
      <c r="C119" s="4" t="inlineStr">
        <is>
          <t>Não vendido</t>
        </is>
      </c>
      <c r="D119" s="4" t="inlineStr">
        <is>
          <t>9</t>
        </is>
      </c>
      <c r="E119" s="5" t="inlineStr">
        <is>
          <t>5.500,00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=HYPERLINK("https://www.leilaoonline.net/lote/detalhe/167799", "110")</f>
      </c>
      <c r="B120" s="4" t="s">
        <f>=HYPERLINK("https://www.leilaoonline.net/lote/detalhe/167799", " MOTOR CUMMINS SERIE B 4C NO ESTADO")</f>
      </c>
      <c r="C120" s="4" t="inlineStr">
        <is>
          <t>Não vendido</t>
        </is>
      </c>
      <c r="D120" s="4" t="inlineStr">
        <is>
          <t>12</t>
        </is>
      </c>
      <c r="E120" s="5" t="inlineStr">
        <is>
          <t>7.000,00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=HYPERLINK("https://www.leilaoonline.net/lote/detalhe/167793", "111")</f>
      </c>
      <c r="B121" s="4" t="s">
        <f>=HYPERLINK("https://www.leilaoonline.net/lote/detalhe/167793", " CONCHA PEQUENA C/ 0,20 DE LAGURA")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=HYPERLINK("https://www.leilaoonline.net/lote/detalhe/167797", "112")</f>
      </c>
      <c r="B122" s="4" t="s">
        <f>=HYPERLINK("https://www.leilaoonline.net/lote/detalhe/167797", " CONCHA MEDIA C/ 0,29 DE LAGURA")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=HYPERLINK("https://www.leilaoonline.net/lote/detalhe/167800", "113")</f>
      </c>
      <c r="B123" s="4" t="s">
        <f>=HYPERLINK("https://www.leilaoonline.net/lote/detalhe/167800", " CONCHA GRANDE C/ 0,33 DE LARGURA")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=HYPERLINK("https://www.leilaoonline.net/lote/detalhe/167802", "114")</f>
      </c>
      <c r="B124" s="4" t="s">
        <f>=HYPERLINK("https://www.leilaoonline.net/lote/detalhe/167802", "[ VÍDEO ]  EMPILHADEIRA TOYOTA MOTOR MECEDES 366 CAIXA CLARK")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58.000,00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=HYPERLINK("https://www.leilaoonline.net/lote/detalhe/167795", "115")</f>
      </c>
      <c r="B125" s="4" t="s">
        <f>=HYPERLINK("https://www.leilaoonline.net/lote/detalhe/167795", " TRASEIRA COMPLETA DO D4C")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=HYPERLINK("https://www.leilaoonline.net/lote/detalhe/167803", "116")</f>
      </c>
      <c r="B126" s="4" t="s">
        <f>=HYPERLINK("https://www.leilaoonline.net/lote/detalhe/167803", "[ VÍDEO ] POCLAIN ANO 87 FALTA CONCHA, MOTOR DE PARTIDA E ALTERNADOR PORÉM FUNCIONANDO")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=HYPERLINK("https://www.leilaoonline.net/lote/detalhe/167801", "117")</f>
      </c>
      <c r="B127" s="4" t="s">
        <f>=HYPERLINK("https://www.leilaoonline.net/lote/detalhe/167801", " PAR DE ESTEIRA DA KOMATSU PC220 COM 46 ELOS E SAPATA DE 0,60")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=HYPERLINK("https://www.leilaoonline.net/lote/detalhe/167798", "118")</f>
      </c>
      <c r="B128" s="4" t="s">
        <f>=HYPERLINK("https://www.leilaoonline.net/lote/detalhe/167798", " BOMBA HIDRAULICA EC700 NO ESTADO")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=HYPERLINK("https://www.leilaoonline.net/lote/detalhe/167794", "119")</f>
      </c>
      <c r="B129" s="4" t="s">
        <f>=HYPERLINK("https://www.leilaoonline.net/lote/detalhe/167794", " 2 BOMBA KOMATSU NO ESTADO")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1.750,00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=HYPERLINK("https://www.leilaoonline.net/lote/detalhe/167796", "120")</f>
      </c>
      <c r="B130" s="4" t="s">
        <f>=HYPERLINK("https://www.leilaoonline.net/lote/detalhe/167796", "MOTOR DE TRAÇÃO DO CA 15")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=HYPERLINK("https://www.leilaoonline.net/lote/detalhe/168632", "121")</f>
      </c>
      <c r="B131" s="4" t="s">
        <f>=HYPERLINK("https://www.leilaoonline.net/lote/detalhe/168632", "CASE W30D ANO 94 MOTOR CUMMINS SERIE C CAIXA CLARK 28.000  ACOPLADA FALTA DUAS RODAS E 2 PNEUS")</f>
      </c>
      <c r="C131" s="4" t="inlineStr">
        <is>
          <t>Não vendido</t>
        </is>
      </c>
      <c r="D131" s="4" t="inlineStr">
        <is>
          <t>13</t>
        </is>
      </c>
      <c r="E131" s="5" t="inlineStr">
        <is>
          <t>46.000,00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=HYPERLINK("https://www.leilaoonline.net/lote/detalhe/168633", "122")</f>
      </c>
      <c r="B132" s="4" t="s">
        <f>=HYPERLINK("https://www.leilaoonline.net/lote/detalhe/168633", "[ VÍDEO ] TRATOR DE ESTEIRA D65E 8E ANO 98 MOTOR KOMATSU UNICO DONO OPERACIONAL")</f>
      </c>
      <c r="C132" s="4" t="inlineStr">
        <is>
          <t>Não vendido</t>
        </is>
      </c>
      <c r="D132" s="4" t="inlineStr">
        <is>
          <t>21</t>
        </is>
      </c>
      <c r="E132" s="5" t="inlineStr">
        <is>
          <t>310.000,00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=HYPERLINK("https://www.leilaoonline.net/lote/detalhe/168634", "123")</f>
      </c>
      <c r="B133" s="4" t="s">
        <f>=HYPERLINK("https://www.leilaoonline.net/lote/detalhe/168634", "CAÇAMBA DA CAT 930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=HYPERLINK("https://www.leilaoonline.net/lote/detalhe/168637", "124")</f>
      </c>
      <c r="B134" s="4" t="s">
        <f>=HYPERLINK("https://www.leilaoonline.net/lote/detalhe/168637", " PISTÃO DO CAIXOTE 621S")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=HYPERLINK("https://www.leilaoonline.net/lote/detalhe/168639", "125")</f>
      </c>
      <c r="B135" s="4" t="s">
        <f>=HYPERLINK("https://www.leilaoonline.net/lote/detalhe/168639", " PAR DE PISTÃO 621S")</f>
      </c>
      <c r="C135" s="4" t="inlineStr">
        <is>
          <t>Vendido</t>
        </is>
      </c>
      <c r="D135" s="4" t="inlineStr">
        <is>
          <t>3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=HYPERLINK("https://www.leilaoonline.net/lote/detalhe/168638", "126")</f>
      </c>
      <c r="B136" s="4" t="s">
        <f>=HYPERLINK("https://www.leilaoonline.net/lote/detalhe/168638", "[ VÍDEO ] TRATOR DE ESTEIRA D4E DE EMBREAGEM ANO 1982 OPERACIONAL (LOCAL: ITANHAEM)")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61.000,00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=HYPERLINK("https://www.leilaoonline.net/lote/detalhe/168641", "127")</f>
      </c>
      <c r="B137" s="4" t="s">
        <f>=HYPERLINK("https://www.leilaoonline.net/lote/detalhe/168641", " TRATOR MARSSEY FERGUSON 95X NO ESTADO QUE SE ENCONTRA")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=HYPERLINK("https://www.leilaoonline.net/lote/detalhe/168640", "128")</f>
      </c>
      <c r="B138" s="4" t="s">
        <f>=HYPERLINK("https://www.leilaoonline.net/lote/detalhe/168640", " MOTO NIVELADORA GALION ANO 1974")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=HYPERLINK("https://www.leilaoonline.net/lote/detalhe/168792", "129")</f>
      </c>
      <c r="B139" s="4" t="s">
        <f>=HYPERLINK("https://www.leilaoonline.net/lote/detalhe/168792", "COMANDO HIDRÁULICO DA ESCAVADEIRA FIATALLIS FX215")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=HYPERLINK("https://www.leilaoonline.net/lote/detalhe/168884", "130")</f>
      </c>
      <c r="B140" s="4" t="s">
        <f>=HYPERLINK("https://www.leilaoonline.net/lote/detalhe/168884", "PAR DE ESTEIRA AKERMAN SERVE P/ VOLVO 210 R210 PC200")</f>
      </c>
      <c r="C140" s="4" t="inlineStr">
        <is>
          <t>Não vendido</t>
        </is>
      </c>
      <c r="D140" s="4" t="inlineStr">
        <is>
          <t>5</t>
        </is>
      </c>
      <c r="E140" s="5" t="inlineStr">
        <is>
          <t>4.700,00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=HYPERLINK("https://www.leilaoonline.net/lote/detalhe/168889", "131")</f>
      </c>
      <c r="B141" s="4" t="s">
        <f>=HYPERLINK("https://www.leilaoonline.net/lote/detalhe/168889", "JOGO DE ROLETES COM 18 UND E 4 GUIA DA ESTEIRA AKERMAN EC230B")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=HYPERLINK("https://www.leilaoonline.net/lote/detalhe/168886", "132")</f>
      </c>
      <c r="B142" s="4" t="s">
        <f>=HYPERLINK("https://www.leilaoonline.net/lote/detalhe/168886", "CONCHA P/ ESCAVADEIRAS MEDIDA")</f>
      </c>
      <c r="C142" s="4" t="inlineStr">
        <is>
          <t>Vendido</t>
        </is>
      </c>
      <c r="D142" s="4" t="inlineStr">
        <is>
          <t>32</t>
        </is>
      </c>
      <c r="E142" s="5" t="inlineStr">
        <is>
          <t>4.900,00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=HYPERLINK("https://www.leilaoonline.net/lote/detalhe/168883", "133")</f>
      </c>
      <c r="B143" s="4" t="s">
        <f>=HYPERLINK("https://www.leilaoonline.net/lote/detalhe/168883", " BOMBA DA FX215")</f>
      </c>
      <c r="C143" s="4" t="inlineStr">
        <is>
          <t>Vendido</t>
        </is>
      </c>
      <c r="D143" s="4" t="inlineStr">
        <is>
          <t>20</t>
        </is>
      </c>
      <c r="E143" s="5" t="inlineStr">
        <is>
          <t>6.400,00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=HYPERLINK("https://www.leilaoonline.net/lote/detalhe/168887", "134")</f>
      </c>
      <c r="B144" s="4" t="s">
        <f>=HYPERLINK("https://www.leilaoonline.net/lote/detalhe/168887", " RADIADOR DE OLEO DA ESCAVADEIRA VOLVO 210")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=HYPERLINK("https://www.leilaoonline.net/lote/detalhe/168885", "135")</f>
      </c>
      <c r="B145" s="4" t="s">
        <f>=HYPERLINK("https://www.leilaoonline.net/lote/detalhe/168885", "2 MOTORES DE TRAÇÃO DA AKERMAN COM MOTOR HIDRÁULICO ADAPTÁVEL EM VOLVO 210, R210,PC200")</f>
      </c>
      <c r="C145" s="4" t="inlineStr">
        <is>
          <t>Não vendido</t>
        </is>
      </c>
      <c r="D145" s="4" t="inlineStr">
        <is>
          <t>6</t>
        </is>
      </c>
      <c r="E145" s="5" t="inlineStr">
        <is>
          <t>6.000,00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=HYPERLINK("https://www.leilaoonline.net/lote/detalhe/168888", "136")</f>
      </c>
      <c r="B146" s="4" t="s">
        <f>=HYPERLINK("https://www.leilaoonline.net/lote/detalhe/168888", "4 PNEUS 16.00X25")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1.750,00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=HYPERLINK("https://www.leilaoonline.net/lote/detalhe/168890", "137")</f>
      </c>
      <c r="B147" s="4" t="s">
        <f>=HYPERLINK("https://www.leilaoonline.net/lote/detalhe/168890", "JOGO DE ROLETES COM 18 UND E 4 GUIA DA ESTEIRA AKERMAN EC230B")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=HYPERLINK("https://www.leilaoonline.net/lote/detalhe/168891", "138")</f>
      </c>
      <c r="B148" s="4" t="s">
        <f>=HYPERLINK("https://www.leilaoonline.net/lote/detalhe/168891", "COMANDO HIDRÁULICO AKERMAN EC230B")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=HYPERLINK("https://www.leilaoonline.net/lote/detalhe/168957", "139")</f>
      </c>
      <c r="B149" s="4" t="s">
        <f>=HYPERLINK("https://www.leilaoonline.net/lote/detalhe/168957", " EIXO TRASEIRO GUINCHO HYSTER K110")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=HYPERLINK("https://www.leilaoonline.net/lote/detalhe/168954", "140")</f>
      </c>
      <c r="B150" s="4" t="s">
        <f>=HYPERLINK("https://www.leilaoonline.net/lote/detalhe/168954", " EIXO TRASEIRO MERCEDES 608 COM PNEUS E RODAS")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=HYPERLINK("https://www.leilaoonline.net/lote/detalhe/168955", "141")</f>
      </c>
      <c r="B151" s="4" t="s">
        <f>=HYPERLINK("https://www.leilaoonline.net/lote/detalhe/168955", " SISTEMA HIDRAULICO COMPLETO COM GUINCHO SEM O CABO DE AÇO PRA 30 TONELADA PODE SER APLICADO EM GUINCHO HYSTER, CAMINHÃO E PRANCHA")</f>
      </c>
      <c r="C151" s="4" t="inlineStr">
        <is>
          <t>Vendido</t>
        </is>
      </c>
      <c r="D151" s="4" t="inlineStr">
        <is>
          <t>8</t>
        </is>
      </c>
      <c r="E151" s="5" t="inlineStr">
        <is>
          <t>4.500,00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=HYPERLINK("https://www.leilaoonline.net/lote/detalhe/168953", "142")</f>
      </c>
      <c r="B152" s="4" t="s">
        <f>=HYPERLINK("https://www.leilaoonline.net/lote/detalhe/168953", "[ VÍDEO ] DISCO DE GIRO DA AKERMAN COM 79 DENTES, 36 FUROS INTERNOS, E 50 EXTERNOS")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=HYPERLINK("https://www.leilaoonline.net/lote/detalhe/168956", "143")</f>
      </c>
      <c r="B153" s="4" t="s">
        <f>=HYPERLINK("https://www.leilaoonline.net/lote/detalhe/168956", " SISTEMA COMPLETO DE DIREÇÃO DIRAULICA PRA GUINCHO HYSTER K110")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=HYPERLINK("https://www.leilaoonline.net/lote/detalhe/168958", "144")</f>
      </c>
      <c r="B154" s="4" t="s">
        <f>=HYPERLINK("https://www.leilaoonline.net/lote/detalhe/168958", " 2 MOTOR VOLVO D6 PARCIAL COM VIRABREQUIM E BOMBA INJETORA BOCHI")</f>
      </c>
      <c r="C154" s="4" t="inlineStr">
        <is>
          <t>Não vendido</t>
        </is>
      </c>
      <c r="D154" s="4" t="inlineStr">
        <is>
          <t>3</t>
        </is>
      </c>
      <c r="E154" s="5" t="inlineStr">
        <is>
          <t>2.000,00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=HYPERLINK("https://www.leilaoonline.net/lote/detalhe/168959", "145")</f>
      </c>
      <c r="B155" s="4" t="s">
        <f>=HYPERLINK("https://www.leilaoonline.net/lote/detalhe/168959", " RADIADOR DE AGUA DA ESCAVADEIRA AKERMAN")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=HYPERLINK("https://www.leilaoonline.net/lote/detalhe/169001", "146")</f>
      </c>
      <c r="B156" s="4" t="s">
        <f>=HYPERLINK("https://www.leilaoonline.net/lote/detalhe/169001", "4 CILINDROS DE P20 PARA EMPILHADEIRA")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=HYPERLINK("https://www.leilaoonline.net/lote/detalhe/169002", "147")</f>
      </c>
      <c r="B157" s="4" t="s">
        <f>=HYPERLINK("https://www.leilaoonline.net/lote/detalhe/169002", "MOTOR DE GIRO DA AKERMAN EC230B")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=HYPERLINK("https://www.leilaoonline.net/lote/detalhe/169003", "148")</f>
      </c>
      <c r="B158" s="4" t="s">
        <f>=HYPERLINK("https://www.leilaoonline.net/lote/detalhe/169003", "2 BOMBA APLICÁVEL EM FH200 E FH220")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=HYPERLINK("https://www.leilaoonline.net/lote/detalhe/170598", "149")</f>
      </c>
      <c r="B159" s="4" t="s">
        <f>=HYPERLINK("https://www.leilaoonline.net/lote/detalhe/170598", "CABINE PC200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=HYPERLINK("https://www.leilaoonline.net/lote/detalhe/170599", "150")</f>
      </c>
      <c r="B160" s="4" t="s">
        <f>=HYPERLINK("https://www.leilaoonline.net/lote/detalhe/170599", "CONCHA PRA ESCAVADEIRA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1.500,00</t>
        </is>
      </c>
      <c r="F1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2026-03-27T01:42:52.00Z</dcterms:created>
  <dc:creator>Tellks Tecnologia</dc:creator>
  <cp:revision>0</cp:revision>
</cp:coreProperties>
</file>