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VW - CAMINHONETE C1404 - PNEUS - SUCATAS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25/04/2023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=HYPERLINK("https://www.leilaoonline.net/lote/detalhe/174436", "001")</f>
      </c>
      <c r="B11" s="4" t="s">
        <f>=HYPERLINK("https://www.leilaoonline.net/lote/detalhe/174436", "LOTE COM 50 TONELADAS DE SUCATA DE RODAS CORTADAS - LANCE POR KG")</f>
      </c>
      <c r="C11" s="4" t="inlineStr">
        <is>
          <t>Não vendido</t>
        </is>
      </c>
      <c r="D11" s="4" t="inlineStr">
        <is>
          <t>5</t>
        </is>
      </c>
      <c r="E11" s="5" t="inlineStr">
        <is>
          <t>1,80</t>
        </is>
      </c>
      <c r="F11" s="4" t="inlineStr">
        <is>
          <t>0.20</t>
        </is>
      </c>
    </row>
    <row collapsed="false" customFormat="false" customHeight="false" hidden="false" ht="12.1" outlineLevel="0" r="12">
      <c r="A12" s="5" t="s">
        <f>=HYPERLINK("https://www.leilaoonline.net/lote/detalhe/174437", "002")</f>
      </c>
      <c r="B12" s="4" t="s">
        <f>=HYPERLINK("https://www.leilaoonline.net/lote/detalhe/174437", "LOTE COM 50 TONELADAS DE SUCATA DE RODAS CORTADAS - LANCE POR KG")</f>
      </c>
      <c r="C12" s="4" t="inlineStr">
        <is>
          <t>Não vendido</t>
        </is>
      </c>
      <c r="D12" s="4" t="inlineStr">
        <is>
          <t>4</t>
        </is>
      </c>
      <c r="E12" s="5" t="inlineStr">
        <is>
          <t>1,60</t>
        </is>
      </c>
      <c r="F12" s="4" t="inlineStr">
        <is>
          <t>0.20</t>
        </is>
      </c>
    </row>
    <row collapsed="false" customFormat="false" customHeight="false" hidden="false" ht="12.1" outlineLevel="0" r="13">
      <c r="A13" s="5" t="s">
        <f>=HYPERLINK("https://www.leilaoonline.net/lote/detalhe/174438", "003")</f>
      </c>
      <c r="B13" s="4" t="s">
        <f>=HYPERLINK("https://www.leilaoonline.net/lote/detalhe/174438", "CAMINHONETE GM/CHEVROLET C1404; 1976/1976; VERMELHA; GASOLINA  (LEGALIZADA PELO INMETRO) - FUNCIONANDO")</f>
      </c>
      <c r="C13" s="4" t="inlineStr">
        <is>
          <t>Não vendido</t>
        </is>
      </c>
      <c r="D13" s="4" t="inlineStr">
        <is>
          <t>24</t>
        </is>
      </c>
      <c r="E13" s="5" t="inlineStr">
        <is>
          <t>49.000,00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=HYPERLINK("https://www.leilaoonline.net/lote/detalhe/174439", "004")</f>
      </c>
      <c r="B14" s="4" t="s">
        <f>=HYPERLINK("https://www.leilaoonline.net/lote/detalhe/174439", "CAMINHÃO BITRUCK VW/24.280 CRM 6X2; 2013/2013; BRANCA; DIESEL ( EQUIPADO COM ROLLON NOVO E GARRA ) - FUNCIONANDO")</f>
      </c>
      <c r="C14" s="4" t="inlineStr">
        <is>
          <t>Não vendido</t>
        </is>
      </c>
      <c r="D14" s="4" t="inlineStr">
        <is>
          <t>19</t>
        </is>
      </c>
      <c r="E14" s="5" t="inlineStr">
        <is>
          <t>350.000,00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=HYPERLINK("https://www.leilaoonline.net/lote/detalhe/174906", "005")</f>
      </c>
      <c r="B15" s="4" t="s">
        <f>=HYPERLINK("https://www.leilaoonline.net/lote/detalhe/174906", "CAMINHÃO VW/11.180 DRC 4X2; 2021/2022; BRANCA; DIESEL - FUNCIONANDO")</f>
      </c>
      <c r="C15" s="4" t="inlineStr">
        <is>
          <t>Não vendido</t>
        </is>
      </c>
      <c r="D15" s="4" t="inlineStr">
        <is>
          <t>53</t>
        </is>
      </c>
      <c r="E15" s="5" t="inlineStr">
        <is>
          <t>242.500,00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=HYPERLINK("https://www.leilaoonline.net/lote/detalhe/174441", "006")</f>
      </c>
      <c r="B16" s="4" t="s">
        <f>=HYPERLINK("https://www.leilaoonline.net/lote/detalhe/174441", "LOTE COM 10 PNEUS 295/80 R-22.5 - BORRACHUDOS, SEM RESSOLAGEM, BOM DE BORRACHA")</f>
      </c>
      <c r="C16" s="4" t="inlineStr">
        <is>
          <t>Não vendido</t>
        </is>
      </c>
      <c r="D16" s="4" t="inlineStr">
        <is>
          <t>8</t>
        </is>
      </c>
      <c r="E16" s="5" t="inlineStr">
        <is>
          <t>4.500,00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=HYPERLINK("https://www.leilaoonline.net/lote/detalhe/174442", "007")</f>
      </c>
      <c r="B17" s="4" t="s">
        <f>=HYPERLINK("https://www.leilaoonline.net/lote/detalhe/174442", "LOTE COM 10 PNEUS 295/80 R-22.5 - BORRACHUDOS, SEM RESSOLAGEM, BOM DE BORRACHA")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=HYPERLINK("https://www.leilaoonline.net/lote/detalhe/174444", "008")</f>
      </c>
      <c r="B18" s="4" t="s">
        <f>=HYPERLINK("https://www.leilaoonline.net/lote/detalhe/174444", "LOTE COM 10 PNEUS 295/80 R-22.5 - BORRACHUDOS, SEM RESSOLAGEM, BOM DE BORRACHA")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=HYPERLINK("https://www.leilaoonline.net/lote/detalhe/174445", "009")</f>
      </c>
      <c r="B19" s="4" t="s">
        <f>=HYPERLINK("https://www.leilaoonline.net/lote/detalhe/174445", "LOTE COM 10 PNEUS 295/80 R-22.5 - BORRACHUDOS, SEM RESSOLAGEM, BOM DE BORRACHA")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=HYPERLINK("https://www.leilaoonline.net/lote/detalhe/174447", "010")</f>
      </c>
      <c r="B20" s="4" t="s">
        <f>=HYPERLINK("https://www.leilaoonline.net/lote/detalhe/174447", "LOTE COM 10 PNEUS 295/80 R-22.5 - BORRACHUDOS, SEM RESSOLAGEM, BOM DE BORRACHA")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=HYPERLINK("https://www.leilaoonline.net/lote/detalhe/174448", "011")</f>
      </c>
      <c r="B21" s="4" t="s">
        <f>=HYPERLINK("https://www.leilaoonline.net/lote/detalhe/174448", "LOTE COM 10 PNEUS 295/80 R-22.5 - BORRACHUDOS, SEM RESSOLAGEM, BOM DE BORRACHA")</f>
      </c>
      <c r="C21" s="4" t="inlineStr">
        <is>
          <t>Vendido</t>
        </is>
      </c>
      <c r="D21" s="4" t="inlineStr">
        <is>
          <t>8</t>
        </is>
      </c>
      <c r="E21" s="5" t="inlineStr">
        <is>
          <t>4.500,00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=HYPERLINK("https://www.leilaoonline.net/lote/detalhe/174449", "012")</f>
      </c>
      <c r="B22" s="4" t="s">
        <f>=HYPERLINK("https://www.leilaoonline.net/lote/detalhe/174449", "LOTE COM 10 PNEUS 295/80 R-22.5 - LISO, SEM RESSOLAGEM, BOM DE BORRACHA")</f>
      </c>
      <c r="C22" s="4" t="inlineStr">
        <is>
          <t>Não vendido</t>
        </is>
      </c>
      <c r="D22" s="4" t="inlineStr">
        <is>
          <t>7</t>
        </is>
      </c>
      <c r="E22" s="5" t="inlineStr">
        <is>
          <t>4.000,00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=HYPERLINK("https://www.leilaoonline.net/lote/detalhe/174450", "013")</f>
      </c>
      <c r="B23" s="4" t="s">
        <f>=HYPERLINK("https://www.leilaoonline.net/lote/detalhe/174450", "LOTE COM 10 PNEUS 295/80 R-22.5 - LISO, SEM RESSOLAGEM, BOM DE BORRACHA")</f>
      </c>
      <c r="C23" s="4" t="inlineStr">
        <is>
          <t>Não vendido</t>
        </is>
      </c>
      <c r="D23" s="4" t="inlineStr">
        <is>
          <t>7</t>
        </is>
      </c>
      <c r="E23" s="5" t="inlineStr">
        <is>
          <t>4.000,00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=HYPERLINK("https://www.leilaoonline.net/lote/detalhe/174451", "014")</f>
      </c>
      <c r="B24" s="4" t="s">
        <f>=HYPERLINK("https://www.leilaoonline.net/lote/detalhe/174451", "LOTE COM 10 PNEUS 295/80 R-22.5 - LISO, SEM RESSOLAGEM, BOM DE BORRACHA")</f>
      </c>
      <c r="C24" s="4" t="inlineStr">
        <is>
          <t>Não vendido</t>
        </is>
      </c>
      <c r="D24" s="4" t="inlineStr">
        <is>
          <t>7</t>
        </is>
      </c>
      <c r="E24" s="5" t="inlineStr">
        <is>
          <t>4.000,00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=HYPERLINK("https://www.leilaoonline.net/lote/detalhe/174452", "015")</f>
      </c>
      <c r="B25" s="4" t="s">
        <f>=HYPERLINK("https://www.leilaoonline.net/lote/detalhe/174452", "LOTE COM 10 PNEUS 295/80 R-22.5 - LISO, SEM RESSOLAGEM, BOM DE BORRACHA")</f>
      </c>
      <c r="C25" s="4" t="inlineStr">
        <is>
          <t>Não vendido</t>
        </is>
      </c>
      <c r="D25" s="4" t="inlineStr">
        <is>
          <t>7</t>
        </is>
      </c>
      <c r="E25" s="5" t="inlineStr">
        <is>
          <t>4.000,00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=HYPERLINK("https://www.leilaoonline.net/lote/detalhe/174453", "016")</f>
      </c>
      <c r="B26" s="4" t="s">
        <f>=HYPERLINK("https://www.leilaoonline.net/lote/detalhe/174453", "LOTE COM 7 PNEUS 11R-22.5 - SEM RESSOLAGEM")</f>
      </c>
      <c r="C26" s="4" t="inlineStr">
        <is>
          <t>Vendido</t>
        </is>
      </c>
      <c r="D26" s="4" t="inlineStr">
        <is>
          <t>6</t>
        </is>
      </c>
      <c r="E26" s="5" t="inlineStr">
        <is>
          <t>2.250,00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=HYPERLINK("https://www.leilaoonline.net/lote/detalhe/174454", "017")</f>
      </c>
      <c r="B27" s="4" t="s">
        <f>=HYPERLINK("https://www.leilaoonline.net/lote/detalhe/174454", "LOTE COM 3 PNEUS 295/80 R-22.5 - LISO, SEM RESSOLAGEM, BOM DE BORRACHA")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=HYPERLINK("https://www.leilaoonline.net/lote/detalhe/174455", "018")</f>
      </c>
      <c r="B28" s="4" t="s">
        <f>=HYPERLINK("https://www.leilaoonline.net/lote/detalhe/174455", "LOTE COM 10 PNEUS 295/80 R-22.5 - BORRACHUDOS, SEM RESSOLAGEM, BOM DE BORRACHA")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4.500,00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=HYPERLINK("https://www.leilaoonline.net/lote/detalhe/174456", "019")</f>
      </c>
      <c r="B29" s="4" t="s">
        <f>=HYPERLINK("https://www.leilaoonline.net/lote/detalhe/174456", "LOTE COM 10 PNEUS 295/80 R-22.5 - BORRACHUDOS, SEM RESSOLAGEM, BOM DE BORRACHA")</f>
      </c>
      <c r="C29" s="4" t="inlineStr">
        <is>
          <t>Não vendido</t>
        </is>
      </c>
      <c r="D29" s="4" t="inlineStr">
        <is>
          <t>7</t>
        </is>
      </c>
      <c r="E29" s="5" t="inlineStr">
        <is>
          <t>4.000,00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=HYPERLINK("https://www.leilaoonline.net/lote/detalhe/174457", "020")</f>
      </c>
      <c r="B30" s="4" t="s">
        <f>=HYPERLINK("https://www.leilaoonline.net/lote/detalhe/174457", "LOTE COM 3 MOTORES MWM - 2 MOTORES DE COLHEITADEIRA JOHN DEERE")</f>
      </c>
      <c r="C30" s="4" t="inlineStr">
        <is>
          <t>Vendido</t>
        </is>
      </c>
      <c r="D30" s="4" t="inlineStr">
        <is>
          <t>20</t>
        </is>
      </c>
      <c r="E30" s="5" t="inlineStr">
        <is>
          <t>12.000,00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=HYPERLINK("https://www.leilaoonline.net/lote/detalhe/174458", "021")</f>
      </c>
      <c r="B31" s="4" t="s">
        <f>=HYPERLINK("https://www.leilaoonline.net/lote/detalhe/174458", "EIXO AGRICOLA TRASEIRO COM RODAS E PNEU")</f>
      </c>
      <c r="C31" s="4" t="inlineStr">
        <is>
          <t>Não vendido</t>
        </is>
      </c>
      <c r="D31" s="4" t="inlineStr">
        <is>
          <t>3</t>
        </is>
      </c>
      <c r="E31" s="5" t="inlineStr">
        <is>
          <t>1.500,00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=HYPERLINK("https://www.leilaoonline.net/lote/detalhe/174459", "022")</f>
      </c>
      <c r="B32" s="4" t="s">
        <f>=HYPERLINK("https://www.leilaoonline.net/lote/detalhe/174459", "LOTE COM 3 DIFERENCIAL TRASEIRO MERCEDES BENZ + 1 DIFERENCIAL DIANTEIRO JOHN DEERE")</f>
      </c>
      <c r="C32" s="4" t="inlineStr">
        <is>
          <t>Não vendido</t>
        </is>
      </c>
      <c r="D32" s="4" t="inlineStr">
        <is>
          <t>6</t>
        </is>
      </c>
      <c r="E32" s="5" t="inlineStr">
        <is>
          <t>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=HYPERLINK("https://www.leilaoonline.net/lote/detalhe/174460", "023")</f>
      </c>
      <c r="B33" s="4" t="s">
        <f>=HYPERLINK("https://www.leilaoonline.net/lote/detalhe/174460", "LOTE COM APROXIMADAMENTE 120 MOTORES E PISTOES HIDRAULICOS JOHN DEERE")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=HYPERLINK("https://www.leilaoonline.net/lote/detalhe/174461", "024")</f>
      </c>
      <c r="B34" s="4" t="s">
        <f>=HYPERLINK("https://www.leilaoonline.net/lote/detalhe/174461", "LOTE COM 8 BRAÇOS SUSPENSÃO - 7 PISTÕES - 16 PEÇAS JOHN DEERE")</f>
      </c>
      <c r="C34" s="4" t="inlineStr">
        <is>
          <t>Vendido</t>
        </is>
      </c>
      <c r="D34" s="4" t="inlineStr">
        <is>
          <t>18</t>
        </is>
      </c>
      <c r="E34" s="5" t="inlineStr">
        <is>
          <t>7.000,00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=HYPERLINK("https://www.leilaoonline.net/lote/detalhe/174462", "025")</f>
      </c>
      <c r="B35" s="4" t="s">
        <f>=HYPERLINK("https://www.leilaoonline.net/lote/detalhe/174462", "LOTE COM 40 PNEUS 195/65 R-15 BONS DE BORRACHA - SEM DEFEITO")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=HYPERLINK("https://www.leilaoonline.net/lote/detalhe/174463", "026")</f>
      </c>
      <c r="B36" s="4" t="s">
        <f>=HYPERLINK("https://www.leilaoonline.net/lote/detalhe/174463", "LOTE COM 9 PNEUS 175/65 R-15 BONS DE BORRACHA - SEM DEFEITO")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=HYPERLINK("https://www.leilaoonline.net/lote/detalhe/174464", "027")</f>
      </c>
      <c r="B37" s="4" t="s">
        <f>=HYPERLINK("https://www.leilaoonline.net/lote/detalhe/174464", "LOTE COM 11 PNEUS 185/65 R-15 BONS DE BORRACHA")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=HYPERLINK("https://www.leilaoonline.net/lote/detalhe/174465", "028")</f>
      </c>
      <c r="B38" s="4" t="s">
        <f>=HYPERLINK("https://www.leilaoonline.net/lote/detalhe/174465", "LOTE COM 6 PNEUS 225/50 R-17 PIRELLI / GOODYEAR / KUMHO BONS DE BORRACHA, SEM DEFEITO")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=HYPERLINK("https://www.leilaoonline.net/lote/detalhe/174466", "029")</f>
      </c>
      <c r="B39" s="4" t="s">
        <f>=HYPERLINK("https://www.leilaoonline.net/lote/detalhe/174466", "LOTE COM 32 PNEUS 195/65 R-15 BONS DE BORRACHA - SEM DEFEITO")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1.600,00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=HYPERLINK("https://www.leilaoonline.net/lote/detalhe/174467", "030")</f>
      </c>
      <c r="B40" s="4" t="s">
        <f>=HYPERLINK("https://www.leilaoonline.net/lote/detalhe/174467", "PNEU 215/50 R-17 BRIDGESTONE BONS DE BORRACHA - SEM DEFEITO")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50,00</t>
        </is>
      </c>
      <c r="F40" s="4" t="inlineStr">
        <is>
          <t>15.00</t>
        </is>
      </c>
    </row>
    <row collapsed="false" customFormat="false" customHeight="false" hidden="false" ht="12.1" outlineLevel="0" r="41">
      <c r="A41" s="5" t="s">
        <f>=HYPERLINK("https://www.leilaoonline.net/lote/detalhe/174588", "031")</f>
      </c>
      <c r="B41" s="4" t="s">
        <f>=HYPERLINK("https://www.leilaoonline.net/lote/detalhe/174588", "LOTE COM 4 PNEUS 225/45 R-17 MICHELIN BONS DE BORRACHA - SEM DEFEITO")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=HYPERLINK("https://www.leilaoonline.net/lote/detalhe/174469", "032")</f>
      </c>
      <c r="B42" s="4" t="s">
        <f>=HYPERLINK("https://www.leilaoonline.net/lote/detalhe/174469", "PNEU 205/65 R-15 PIRELLI BONS DE BORRACHA - SEM DEFEITO")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50,00</t>
        </is>
      </c>
      <c r="F42" s="4" t="inlineStr">
        <is>
          <t>15.00</t>
        </is>
      </c>
    </row>
    <row collapsed="false" customFormat="false" customHeight="false" hidden="false" ht="12.1" outlineLevel="0" r="43">
      <c r="A43" s="5" t="s">
        <f>=HYPERLINK("https://www.leilaoonline.net/lote/detalhe/174470", "033")</f>
      </c>
      <c r="B43" s="4" t="s">
        <f>=HYPERLINK("https://www.leilaoonline.net/lote/detalhe/174470", "LOTE COM 2 PNEUS 195/60 R-16 PIRELLI BONS DE BORRACHA - SEM DEFEITO")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25.00</t>
        </is>
      </c>
    </row>
    <row collapsed="false" customFormat="false" customHeight="false" hidden="false" ht="12.1" outlineLevel="0" r="44">
      <c r="A44" s="5" t="s">
        <f>=HYPERLINK("https://www.leilaoonline.net/lote/detalhe/174472", "034")</f>
      </c>
      <c r="B44" s="4" t="s">
        <f>=HYPERLINK("https://www.leilaoonline.net/lote/detalhe/174472", "LOTE COM 4 PNEUS 185/55 R-16 BRIDGESTONE BONS DE BORRACHA - SEM DEFEITO")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200,00</t>
        </is>
      </c>
      <c r="F44" s="4" t="inlineStr">
        <is>
          <t>25.00</t>
        </is>
      </c>
    </row>
    <row collapsed="false" customFormat="false" customHeight="false" hidden="false" ht="12.1" outlineLevel="0" r="45">
      <c r="A45" s="5" t="s">
        <f>=HYPERLINK("https://www.leilaoonline.net/lote/detalhe/174473", "035")</f>
      </c>
      <c r="B45" s="4" t="s">
        <f>=HYPERLINK("https://www.leilaoonline.net/lote/detalhe/174473", "LOTE COM 2 PNEUS 205/60 R-16; BRIDGESTONE E FARROAD; BONS DE BORRACHA - SEM DEFEITO")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25.00</t>
        </is>
      </c>
    </row>
    <row collapsed="false" customFormat="false" customHeight="false" hidden="false" ht="12.1" outlineLevel="0" r="46">
      <c r="A46" s="5" t="s">
        <f>=HYPERLINK("https://www.leilaoonline.net/lote/detalhe/174475", "037")</f>
      </c>
      <c r="B46" s="4" t="s">
        <f>=HYPERLINK("https://www.leilaoonline.net/lote/detalhe/174475", "LOTE COM 3 PNEUS 185/60 R-15 BONS DE BORRACHA - SEM DEFEITO")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150,00</t>
        </is>
      </c>
      <c r="F46" s="4" t="inlineStr">
        <is>
          <t>25.00</t>
        </is>
      </c>
    </row>
    <row collapsed="false" customFormat="false" customHeight="false" hidden="false" ht="12.1" outlineLevel="0" r="47">
      <c r="A47" s="5" t="s">
        <f>=HYPERLINK("https://www.leilaoonline.net/lote/detalhe/174476", "038")</f>
      </c>
      <c r="B47" s="4" t="s">
        <f>=HYPERLINK("https://www.leilaoonline.net/lote/detalhe/174476", "LOTE COM 9 PNEUS 195/60 R-15 BONS DE BORRACHA - SEM DEFEITO")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=HYPERLINK("https://www.leilaoonline.net/lote/detalhe/174477", "039")</f>
      </c>
      <c r="B48" s="4" t="s">
        <f>=HYPERLINK("https://www.leilaoonline.net/lote/detalhe/174477", "LOTE COM 17 PNEUS 195/55 R-15 BONS DE BORRACHA - SEM DEFEITO")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=HYPERLINK("https://www.leilaoonline.net/lote/detalhe/174478", "040")</f>
      </c>
      <c r="B49" s="4" t="s">
        <f>=HYPERLINK("https://www.leilaoonline.net/lote/detalhe/174478", "LOTE COM 10 PNEUS 295/80 R-22.5 ORIGINAIS ( CARCAÇAS ) BONS DE BORRACHA, SEM DEFEITO, SEM RESSOLAGEM")</f>
      </c>
      <c r="C49" s="4" t="inlineStr">
        <is>
          <t>Não vendido</t>
        </is>
      </c>
      <c r="D49" s="4" t="inlineStr">
        <is>
          <t>4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=HYPERLINK("https://www.leilaoonline.net/lote/detalhe/174479", "041")</f>
      </c>
      <c r="B50" s="4" t="s">
        <f>=HYPERLINK("https://www.leilaoonline.net/lote/detalhe/174479", "LOTE COM 7 PNEUS 295/80 R-22.5 ORIGINAIS ( CARCAÇAS ) BONS DE BORRACHA, SEM DEFEITO, SEM RESSOLAGEM")</f>
      </c>
      <c r="C50" s="4" t="inlineStr">
        <is>
          <t>Não vendido</t>
        </is>
      </c>
      <c r="D50" s="4" t="inlineStr">
        <is>
          <t>4</t>
        </is>
      </c>
      <c r="E50" s="5" t="inlineStr">
        <is>
          <t>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=HYPERLINK("https://www.leilaoonline.net/lote/detalhe/174480", "042")</f>
      </c>
      <c r="B51" s="4" t="s">
        <f>=HYPERLINK("https://www.leilaoonline.net/lote/detalhe/174480", "LOTE COM 10 PNEUS 275/80 R-22.5 ORIGINAIS ( CARCAÇAS ) BONS DE BORRACHA, SEM DEFEITO, SEM RESSOLAGEM")</f>
      </c>
      <c r="C51" s="4" t="inlineStr">
        <is>
          <t>Não vendido</t>
        </is>
      </c>
      <c r="D51" s="4" t="inlineStr">
        <is>
          <t>5</t>
        </is>
      </c>
      <c r="E51" s="5" t="inlineStr">
        <is>
          <t>3.000,00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=HYPERLINK("https://www.leilaoonline.net/lote/detalhe/174495", "043")</f>
      </c>
      <c r="B52" s="4" t="s">
        <f>=HYPERLINK("https://www.leilaoonline.net/lote/detalhe/174495", "LOTE COM 10 PNEUS 275/80 R-22.5 ORIGINAIS ( CARCAÇAS ) BONS DE BORRACHA, SEM DEFEITO, SEM RESSOLAGEM")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3.000,00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=HYPERLINK("https://www.leilaoonline.net/lote/detalhe/174510", "044")</f>
      </c>
      <c r="B53" s="4" t="s">
        <f>=HYPERLINK("https://www.leilaoonline.net/lote/detalhe/174510", "LOTE COM 10 PNEUS 275/80 R-22.5 ORIGINAIS ( CARCAÇAS ) BONS DE BORRACHA, SEM DEFEITO, SEM RESSOLAGEM")</f>
      </c>
      <c r="C53" s="4" t="inlineStr">
        <is>
          <t>Não vendido</t>
        </is>
      </c>
      <c r="D53" s="4" t="inlineStr">
        <is>
          <t>5</t>
        </is>
      </c>
      <c r="E53" s="5" t="inlineStr">
        <is>
          <t>3.000,00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=HYPERLINK("https://www.leilaoonline.net/lote/detalhe/174511", "045")</f>
      </c>
      <c r="B54" s="4" t="s">
        <f>=HYPERLINK("https://www.leilaoonline.net/lote/detalhe/174511", "LOTE COM 10 PNEUS 275/80 R-22.5 ORIGINAIS ( CARCAÇAS ) BONS DE BORRACHA, SEM DEFEITO, SEM RESSOLAGEM")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2.500,00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=HYPERLINK("https://www.leilaoonline.net/lote/detalhe/174512", "046")</f>
      </c>
      <c r="B55" s="4" t="s">
        <f>=HYPERLINK("https://www.leilaoonline.net/lote/detalhe/174512", "LOTE COM 10 PNEUS 275/80 R-22.5 ORIGINAIS ( CARCAÇAS ) BONS DE BORRACHA, SEM DEFEITO, SEM RESSOLAGEM")</f>
      </c>
      <c r="C55" s="4" t="inlineStr">
        <is>
          <t>Não vendido</t>
        </is>
      </c>
      <c r="D55" s="4" t="inlineStr">
        <is>
          <t>2</t>
        </is>
      </c>
      <c r="E55" s="5" t="inlineStr">
        <is>
          <t>1.500,00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=HYPERLINK("https://www.leilaoonline.net/lote/detalhe/174513", "047")</f>
      </c>
      <c r="B56" s="4" t="s">
        <f>=HYPERLINK("https://www.leilaoonline.net/lote/detalhe/174513", "LOTE COM 4 PNEUS 23.1-26 PIRELLI ( NOVOS )")</f>
      </c>
      <c r="C56" s="4" t="inlineStr">
        <is>
          <t>Vendido</t>
        </is>
      </c>
      <c r="D56" s="4" t="inlineStr">
        <is>
          <t>17</t>
        </is>
      </c>
      <c r="E56" s="5" t="inlineStr">
        <is>
          <t>12.000,00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=HYPERLINK("https://www.leilaoonline.net/lote/detalhe/174514", "048")</f>
      </c>
      <c r="B57" s="4" t="s">
        <f>=HYPERLINK("https://www.leilaoonline.net/lote/detalhe/174514", "LOTE COM 4 PNEUS 14.9-24 PIRELLI ( NOVOS )")</f>
      </c>
      <c r="C57" s="4" t="inlineStr">
        <is>
          <t>Vendido</t>
        </is>
      </c>
      <c r="D57" s="4" t="inlineStr">
        <is>
          <t>9</t>
        </is>
      </c>
      <c r="E57" s="5" t="inlineStr">
        <is>
          <t>7.500,00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=HYPERLINK("https://www.leilaoonline.net/lote/detalhe/174515", "049")</f>
      </c>
      <c r="B58" s="4" t="s">
        <f>=HYPERLINK("https://www.leilaoonline.net/lote/detalhe/174515", "PNEU 26.1x30 / 2 - CARCAÇAS DE PNEUS 17.5-25")</f>
      </c>
      <c r="C58" s="4" t="inlineStr">
        <is>
          <t>Não vendido</t>
        </is>
      </c>
      <c r="D58" s="4" t="inlineStr">
        <is>
          <t>2</t>
        </is>
      </c>
      <c r="E58" s="5" t="inlineStr">
        <is>
          <t>1.500,00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=HYPERLINK("https://www.leilaoonline.net/lote/detalhe/174516", "050")</f>
      </c>
      <c r="B59" s="4" t="s">
        <f>=HYPERLINK("https://www.leilaoonline.net/lote/detalhe/174516", "veja o vídeo!! LOTE COM 60 PNEUS 295/80 R-22.5 USADOS, RESSOLADOS, SEM DEFEITOS")</f>
      </c>
      <c r="C59" s="4" t="inlineStr">
        <is>
          <t>Não vendido</t>
        </is>
      </c>
      <c r="D59" s="4" t="inlineStr">
        <is>
          <t>18</t>
        </is>
      </c>
      <c r="E59" s="5" t="inlineStr">
        <is>
          <t>18.500,00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=HYPERLINK("https://www.leilaoonline.net/lote/detalhe/174517", "051")</f>
      </c>
      <c r="B60" s="4" t="s">
        <f>=HYPERLINK("https://www.leilaoonline.net/lote/detalhe/174517", "veja o vídeo!! LOTE COM 100 PNEUS 275/80 R-22.5 USADOS, RESSOLADOS, SEM DEFEITOS")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=HYPERLINK("https://www.leilaoonline.net/lote/detalhe/174519", "052")</f>
      </c>
      <c r="B61" s="4" t="s">
        <f>=HYPERLINK("https://www.leilaoonline.net/lote/detalhe/174519", "LOTE COM 4 PNEUS 265/60 R-18 BRIDGESTONE BONS DE BORRACHA, SEM DEFEITO")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=HYPERLINK("https://www.leilaoonline.net/lote/detalhe/174518", "053")</f>
      </c>
      <c r="B62" s="4" t="s">
        <f>=HYPERLINK("https://www.leilaoonline.net/lote/detalhe/174518", "LOTE COM 4 PNEUS 265/65 R-17 ECOVISION BONS DE BORRACHA, SEM DEFEITO")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=HYPERLINK("https://www.leilaoonline.net/lote/detalhe/174520", "054")</f>
      </c>
      <c r="B63" s="4" t="s">
        <f>=HYPERLINK("https://www.leilaoonline.net/lote/detalhe/174520", "LOTE COM 6 PNEUS 235/75 R-17.5 WESTLAKE BONS DE BORRACHA, SEM DEFEITO")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=HYPERLINK("https://www.leilaoonline.net/lote/detalhe/174521", "055")</f>
      </c>
      <c r="B64" s="4" t="s">
        <f>=HYPERLINK("https://www.leilaoonline.net/lote/detalhe/174521", "LOTE COM 5 PNEUS 235/75 R-17.5 GOODYEAR BONS DE BORRACHA, SEM DEFEITO")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=HYPERLINK("https://www.leilaoonline.net/lote/detalhe/174522", "056")</f>
      </c>
      <c r="B65" s="4" t="s">
        <f>=HYPERLINK("https://www.leilaoonline.net/lote/detalhe/174522", "PNEU 225/75 R-16 GOODYEAR BONS DE BORRACHA, SEM DEFEITO")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50,00</t>
        </is>
      </c>
      <c r="F65" s="4" t="inlineStr">
        <is>
          <t>15.00</t>
        </is>
      </c>
    </row>
    <row collapsed="false" customFormat="false" customHeight="false" hidden="false" ht="12.1" outlineLevel="0" r="66">
      <c r="A66" s="5" t="s">
        <f>=HYPERLINK("https://www.leilaoonline.net/lote/detalhe/174523", "057")</f>
      </c>
      <c r="B66" s="4" t="s">
        <f>=HYPERLINK("https://www.leilaoonline.net/lote/detalhe/174523", "LOTE COM 4 PNEUS 500/60 R-22.5 MICHELIN BONS DE BORRACHA, SEM DEFEITO")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=HYPERLINK("https://www.leilaoonline.net/lote/detalhe/174524", "058")</f>
      </c>
      <c r="B67" s="4" t="s">
        <f>=HYPERLINK("https://www.leilaoonline.net/lote/detalhe/174524", "LOTE COM 2 PNEUS 550/45 22.5 BONS DE BORRACHA, SEM DEFEITO")</f>
      </c>
      <c r="C67" s="4" t="inlineStr">
        <is>
          <t>Vendido</t>
        </is>
      </c>
      <c r="D67" s="4" t="inlineStr">
        <is>
          <t>5</t>
        </is>
      </c>
      <c r="E67" s="5" t="inlineStr">
        <is>
          <t>2.250,00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=HYPERLINK("https://www.leilaoonline.net/lote/detalhe/174525", "059")</f>
      </c>
      <c r="B68" s="4" t="s">
        <f>=HYPERLINK("https://www.leilaoonline.net/lote/detalhe/174525", "LOTE COM 3 PNEUS 560/60 R-22.5 TRELLEBORG BONS DE BORRACHA, SEM DEFEITO")</f>
      </c>
      <c r="C68" s="4" t="inlineStr">
        <is>
          <t>Vendido</t>
        </is>
      </c>
      <c r="D68" s="4" t="inlineStr">
        <is>
          <t>1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=HYPERLINK("https://www.leilaoonline.net/lote/detalhe/174526", "060")</f>
      </c>
      <c r="B69" s="4" t="s">
        <f>=HYPERLINK("https://www.leilaoonline.net/lote/detalhe/174526", "LOTE COM 3 PNEUS 500/45 22.5 BONS DE BORRACHA, SEM DEFEITO")</f>
      </c>
      <c r="C69" s="4" t="inlineStr">
        <is>
          <t>Vendido</t>
        </is>
      </c>
      <c r="D69" s="4" t="inlineStr">
        <is>
          <t>5</t>
        </is>
      </c>
      <c r="E69" s="5" t="inlineStr">
        <is>
          <t>3.500,00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=HYPERLINK("https://www.leilaoonline.net/lote/detalhe/174527", "061")</f>
      </c>
      <c r="B70" s="4" t="s">
        <f>=HYPERLINK("https://www.leilaoonline.net/lote/detalhe/174527", "LOTE COM 2 PNEUS 560/45 22.5 BONS DE BORRACHA, SEM DEFEITO")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=HYPERLINK("https://www.leilaoonline.net/lote/detalhe/174528", "062")</f>
      </c>
      <c r="B71" s="4" t="s">
        <f>=HYPERLINK("https://www.leilaoonline.net/lote/detalhe/174528", "LOTE COM 2 PNEUS 600/50 22.5 BONS DE BORRACHA, SEM DEFEITO")</f>
      </c>
      <c r="C71" s="4" t="inlineStr">
        <is>
          <t>Não vendido</t>
        </is>
      </c>
      <c r="D71" s="4" t="inlineStr">
        <is>
          <t>2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=HYPERLINK("https://www.leilaoonline.net/lote/detalhe/175033", "063")</f>
      </c>
      <c r="B72" s="4" t="s">
        <f>=HYPERLINK("https://www.leilaoonline.net/lote/detalhe/175033", "MÁQUINA DE CORTE PLASMA, HYPERTHERM POWERMAX 105 COM TOCHA USADA. ")</f>
      </c>
      <c r="C72" s="4" t="inlineStr">
        <is>
          <t>Vendido</t>
        </is>
      </c>
      <c r="D72" s="4" t="inlineStr">
        <is>
          <t>5</t>
        </is>
      </c>
      <c r="E72" s="5" t="inlineStr">
        <is>
          <t>10.400,00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=HYPERLINK("https://www.leilaoonline.net/lote/detalhe/175274", "064")</f>
      </c>
      <c r="B73" s="4" t="s">
        <f>=HYPERLINK("https://www.leilaoonline.net/lote/detalhe/175274", "KIT PARA FILIPAR DIANTEIRA DE TRATOR JOHN DEERE SERIE 7000 E 8000 ( 4 RODAS COM PNEUS 16.9-30 GOODYEAR DOTS 2020 + 2 PROLONGADORES ) PEÇAS ORIGINAIS")</f>
      </c>
      <c r="C73" s="4" t="inlineStr">
        <is>
          <t>Vendido</t>
        </is>
      </c>
      <c r="D73" s="4" t="inlineStr">
        <is>
          <t>6</t>
        </is>
      </c>
      <c r="E73" s="5" t="inlineStr">
        <is>
          <t>8.750,00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=HYPERLINK("https://www.leilaoonline.net/lote/detalhe/175275", "065")</f>
      </c>
      <c r="B74" s="4" t="s">
        <f>=HYPERLINK("https://www.leilaoonline.net/lote/detalhe/175275", "KIT PARA FILIPAR DIANTEIRA DE TRATOR JOHN DEERE SERIE 7000 E 8000 ( 4 RODAS COM PNEUS 16.9-30 GOODYEAR DOTS 2020 + 2 PROLONGADORES ) PEÇAS ORIGINAIS")</f>
      </c>
      <c r="C74" s="4" t="inlineStr">
        <is>
          <t>Vendido</t>
        </is>
      </c>
      <c r="D74" s="4" t="inlineStr">
        <is>
          <t>8</t>
        </is>
      </c>
      <c r="E74" s="5" t="inlineStr">
        <is>
          <t>8.750,00</t>
        </is>
      </c>
      <c r="F74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2026-06-30T00:11:48.00Z</dcterms:created>
  <dc:creator>Tellks Tecnologia</dc:creator>
  <cp:revision>0</cp:revision>
</cp:coreProperties>
</file>