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TRUFER -  1.500 TON SUCATAS divs. (54 lotes) * 15 ESCAVAD. HIDRAUL. DIVS * 04 CAMINHÕES MB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14/07/2023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=HYPERLINK("https://www.leilaoonline.net/lote/detalhe/185513", "001")</f>
      </c>
      <c r="B11" s="4" t="s">
        <f>=HYPERLINK("https://www.leilaoonline.net/lote/detalhe/185513", " LOTE COM :  32 TONELADAS DE SUC SLITER ATE 50MM ( PREÇO POR QUILO ).  NO ESTADO EM QUE SE ENCONTRA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3,00</t>
        </is>
      </c>
      <c r="F11" s="4" t="inlineStr">
        <is>
          <t>0.10</t>
        </is>
      </c>
    </row>
    <row collapsed="false" customFormat="false" customHeight="false" hidden="false" ht="12.1" outlineLevel="0" r="12">
      <c r="A12" s="5" t="s">
        <f>=HYPERLINK("https://www.leilaoonline.net/lote/detalhe/185514", "002")</f>
      </c>
      <c r="B12" s="4" t="s">
        <f>=HYPERLINK("https://www.leilaoonline.net/lote/detalhe/185514", " LOTE COM :  28 TONELADAS DE SUC SLITER ATE 50MM ( PREÇO POR QUILO ).  NO ESTADO EM QUE SE ENCONTRA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3,00</t>
        </is>
      </c>
      <c r="F12" s="4" t="inlineStr">
        <is>
          <t>0.10</t>
        </is>
      </c>
    </row>
    <row collapsed="false" customFormat="false" customHeight="false" hidden="false" ht="12.1" outlineLevel="0" r="13">
      <c r="A13" s="5" t="s">
        <f>=HYPERLINK("https://www.leilaoonline.net/lote/detalhe/185518", "003")</f>
      </c>
      <c r="B13" s="4" t="s">
        <f>=HYPERLINK("https://www.leilaoonline.net/lote/detalhe/185518", " LOTE COM :  28 TONELADAS DE SUC SLITER ATE 50MM ( PREÇO POR QUILO ).  NO ESTADO EM QUE SE ENCONTRA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3,00</t>
        </is>
      </c>
      <c r="F13" s="4" t="inlineStr">
        <is>
          <t>0.10</t>
        </is>
      </c>
    </row>
    <row collapsed="false" customFormat="false" customHeight="false" hidden="false" ht="12.1" outlineLevel="0" r="14">
      <c r="A14" s="5" t="s">
        <f>=HYPERLINK("https://www.leilaoonline.net/lote/detalhe/185515", "004")</f>
      </c>
      <c r="B14" s="4" t="s">
        <f>=HYPERLINK("https://www.leilaoonline.net/lote/detalhe/185515", " LOTE COM :  22 TONELADAS DE SUC SLITER ACIMA 300MM ( PREÇO POR QUILO ).  NO ESTADO EM QUE SE ENCONTRA 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3,00</t>
        </is>
      </c>
      <c r="F14" s="4" t="inlineStr">
        <is>
          <t>0.10</t>
        </is>
      </c>
    </row>
    <row collapsed="false" customFormat="false" customHeight="false" hidden="false" ht="12.1" outlineLevel="0" r="15">
      <c r="A15" s="5" t="s">
        <f>=HYPERLINK("https://www.leilaoonline.net/lote/detalhe/185516", "005")</f>
      </c>
      <c r="B15" s="4" t="s">
        <f>=HYPERLINK("https://www.leilaoonline.net/lote/detalhe/185516", " LOTE COM :  21 TONELADAS DE SUC SLITER ATE 100MM ( PREÇO POR QUILO ).  NO ESTADO EM QUE SE ENCONTRA 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3,00</t>
        </is>
      </c>
      <c r="F15" s="4" t="inlineStr">
        <is>
          <t>0.10</t>
        </is>
      </c>
    </row>
    <row collapsed="false" customFormat="false" customHeight="false" hidden="false" ht="12.1" outlineLevel="0" r="16">
      <c r="A16" s="5" t="s">
        <f>=HYPERLINK("https://www.leilaoonline.net/lote/detalhe/185519", "006")</f>
      </c>
      <c r="B16" s="4" t="s">
        <f>=HYPERLINK("https://www.leilaoonline.net/lote/detalhe/185519", " LOTE COM :  25 TONELADAS DE SUC SLITER ATE 100MM ( PREÇO POR QUILO ).  NO ESTADO EM QUE SE ENCONTRA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3,00</t>
        </is>
      </c>
      <c r="F16" s="4" t="inlineStr">
        <is>
          <t>0.10</t>
        </is>
      </c>
    </row>
    <row collapsed="false" customFormat="false" customHeight="false" hidden="false" ht="12.1" outlineLevel="0" r="17">
      <c r="A17" s="5" t="s">
        <f>=HYPERLINK("https://www.leilaoonline.net/lote/detalhe/185517", "007")</f>
      </c>
      <c r="B17" s="4" t="s">
        <f>=HYPERLINK("https://www.leilaoonline.net/lote/detalhe/185517", " LOTE COM :  31 TONELADAS DE SUC SLITER ATE 200MM ( PREÇO POR QUILO ).  NO ESTADO EM QUE SE ENCONTRA 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3,00</t>
        </is>
      </c>
      <c r="F17" s="4" t="inlineStr">
        <is>
          <t>0.10</t>
        </is>
      </c>
    </row>
    <row collapsed="false" customFormat="false" customHeight="false" hidden="false" ht="12.1" outlineLevel="0" r="18">
      <c r="A18" s="5" t="s">
        <f>=HYPERLINK("https://www.leilaoonline.net/lote/detalhe/185523", "008")</f>
      </c>
      <c r="B18" s="4" t="s">
        <f>=HYPERLINK("https://www.leilaoonline.net/lote/detalhe/185523", " LOTE COM :  19 TONELADAS DE SUC SLITER ATE 300MM ( PREÇO POR QUILO ).  NO ESTADO EM QUE SE ENCONTRA 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3,00</t>
        </is>
      </c>
      <c r="F18" s="4" t="inlineStr">
        <is>
          <t>0.10</t>
        </is>
      </c>
    </row>
    <row collapsed="false" customFormat="false" customHeight="false" hidden="false" ht="12.1" outlineLevel="0" r="19">
      <c r="A19" s="5" t="s">
        <f>=HYPERLINK("https://www.leilaoonline.net/lote/detalhe/185522", "009")</f>
      </c>
      <c r="B19" s="4" t="s">
        <f>=HYPERLINK("https://www.leilaoonline.net/lote/detalhe/185522", " LOTE COM :  3 TONELADAS DE SUC TIRAS RETALHOS MENOR ( PREÇO POR QUILO ).  NO ESTADO EM QUE SE ENCONTRA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2,80</t>
        </is>
      </c>
      <c r="F19" s="4" t="inlineStr">
        <is>
          <t>0.10</t>
        </is>
      </c>
    </row>
    <row collapsed="false" customFormat="false" customHeight="false" hidden="false" ht="12.1" outlineLevel="0" r="20">
      <c r="A20" s="5" t="s">
        <f>=HYPERLINK("https://www.leilaoonline.net/lote/detalhe/185520", "010")</f>
      </c>
      <c r="B20" s="4" t="s">
        <f>=HYPERLINK("https://www.leilaoonline.net/lote/detalhe/185520", " LOTE COM :  13 TONELADAS DE SUC TIRAS ATE 300MM ( PREÇO POR QUILO ).  NO ESTADO EM QUE SE ENCONTRA 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2,80</t>
        </is>
      </c>
      <c r="F20" s="4" t="inlineStr">
        <is>
          <t>0.10</t>
        </is>
      </c>
    </row>
    <row collapsed="false" customFormat="false" customHeight="false" hidden="false" ht="12.1" outlineLevel="0" r="21">
      <c r="A21" s="5" t="s">
        <f>=HYPERLINK("https://www.leilaoonline.net/lote/detalhe/185521", "011")</f>
      </c>
      <c r="B21" s="4" t="s">
        <f>=HYPERLINK("https://www.leilaoonline.net/lote/detalhe/185521", " LOTE COM :  16 TONELADAS DE SUC TIRAS ATE 200MM ( PREÇO POR QUILO ).  NO ESTADO EM QUE SE ENCONTRA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2,80</t>
        </is>
      </c>
      <c r="F21" s="4" t="inlineStr">
        <is>
          <t>0.10</t>
        </is>
      </c>
    </row>
    <row collapsed="false" customFormat="false" customHeight="false" hidden="false" ht="12.1" outlineLevel="0" r="22">
      <c r="A22" s="5" t="s">
        <f>=HYPERLINK("https://www.leilaoonline.net/lote/detalhe/185524", "012")</f>
      </c>
      <c r="B22" s="4" t="s">
        <f>=HYPERLINK("https://www.leilaoonline.net/lote/detalhe/185524", " LOTE COM :  12 TONELADAS DE SUC TIRAS ATE 100MM ( PREÇO POR QUILO ).  NO ESTADO EM QUE SE ENCONTRA 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2,80</t>
        </is>
      </c>
      <c r="F22" s="4" t="inlineStr">
        <is>
          <t>0.10</t>
        </is>
      </c>
    </row>
    <row collapsed="false" customFormat="false" customHeight="false" hidden="false" ht="12.1" outlineLevel="0" r="23">
      <c r="A23" s="5" t="s">
        <f>=HYPERLINK("https://www.leilaoonline.net/lote/detalhe/185525", "013")</f>
      </c>
      <c r="B23" s="4" t="s">
        <f>=HYPERLINK("https://www.leilaoonline.net/lote/detalhe/185525", " LOTE COM :  10 TONELADAS DE SUC TIRAS ATE 50MM ( PREÇO POR QUILO ).  NO ESTADO EM QUE SE ENCONTRA 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2,80</t>
        </is>
      </c>
      <c r="F23" s="4" t="inlineStr">
        <is>
          <t>0.10</t>
        </is>
      </c>
    </row>
    <row collapsed="false" customFormat="false" customHeight="false" hidden="false" ht="12.1" outlineLevel="0" r="24">
      <c r="A24" s="5" t="s">
        <f>=HYPERLINK("https://www.leilaoonline.net/lote/detalhe/185528", "014")</f>
      </c>
      <c r="B24" s="4" t="s">
        <f>=HYPERLINK("https://www.leilaoonline.net/lote/detalhe/185528", " LOTE COM :  3 TONELADAS DE SUC CHAPA MONTADORA ATE 2 ( PREÇO POR QUILO ).  NO ESTADO EM QUE SE ENCONTRA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3,00</t>
        </is>
      </c>
      <c r="F24" s="4" t="inlineStr">
        <is>
          <t>0.10</t>
        </is>
      </c>
    </row>
    <row collapsed="false" customFormat="false" customHeight="false" hidden="false" ht="12.1" outlineLevel="0" r="25">
      <c r="A25" s="5" t="s">
        <f>=HYPERLINK("https://www.leilaoonline.net/lote/detalhe/185526", "015")</f>
      </c>
      <c r="B25" s="4" t="s">
        <f>=HYPERLINK("https://www.leilaoonline.net/lote/detalhe/185526", " LOTE COM :  2 TONELADAS DE SUC CHAPA ABERTA DURA ( PREÇO POR QUILO ).  NO ESTADO EM QUE SE ENCONTRA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3,00</t>
        </is>
      </c>
      <c r="F25" s="4" t="inlineStr">
        <is>
          <t>0.10</t>
        </is>
      </c>
    </row>
    <row collapsed="false" customFormat="false" customHeight="false" hidden="false" ht="12.1" outlineLevel="0" r="26">
      <c r="A26" s="5" t="s">
        <f>=HYPERLINK("https://www.leilaoonline.net/lote/detalhe/185527", "016")</f>
      </c>
      <c r="B26" s="4" t="s">
        <f>=HYPERLINK("https://www.leilaoonline.net/lote/detalhe/185527", " LOTE COM :  30 TONELADAS DE TIRAS - PA DE 50 MM ATÉ 400MM ( PREÇO POR QUILO ).  NO ESTADO EM QUE SE ENCONTRA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2,00</t>
        </is>
      </c>
      <c r="F26" s="4" t="inlineStr">
        <is>
          <t>0.10</t>
        </is>
      </c>
    </row>
    <row collapsed="false" customFormat="false" customHeight="false" hidden="false" ht="12.1" outlineLevel="0" r="27">
      <c r="A27" s="5" t="s">
        <f>=HYPERLINK("https://www.leilaoonline.net/lote/detalhe/185529", "017")</f>
      </c>
      <c r="B27" s="4" t="s">
        <f>=HYPERLINK("https://www.leilaoonline.net/lote/detalhe/185529", " LOTE COM :  16 TONELADAS DE TIRAS - PA DE 50 MM ATÉ 400MM ( PREÇO POR QUILO ).  NO ESTADO EM QUE SE ENCONTRA 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2,00</t>
        </is>
      </c>
      <c r="F27" s="4" t="inlineStr">
        <is>
          <t>0.10</t>
        </is>
      </c>
    </row>
    <row collapsed="false" customFormat="false" customHeight="false" hidden="false" ht="12.1" outlineLevel="0" r="28">
      <c r="A28" s="5" t="s">
        <f>=HYPERLINK("https://www.leilaoonline.net/lote/detalhe/185530", "018")</f>
      </c>
      <c r="B28" s="4" t="s">
        <f>=HYPERLINK("https://www.leilaoonline.net/lote/detalhe/185530", " LOTE COM :  13 TONELADAS DE SLITER - PA  ACIMA 300MM ( PREÇO POR QUILO ).  NO ESTADO EM QUE SE ENCONTRA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3,00</t>
        </is>
      </c>
      <c r="F28" s="4" t="inlineStr">
        <is>
          <t>0.10</t>
        </is>
      </c>
    </row>
    <row collapsed="false" customFormat="false" customHeight="false" hidden="false" ht="12.1" outlineLevel="0" r="29">
      <c r="A29" s="5" t="s">
        <f>=HYPERLINK("https://www.leilaoonline.net/lote/detalhe/185533", "019")</f>
      </c>
      <c r="B29" s="4" t="s">
        <f>=HYPERLINK("https://www.leilaoonline.net/lote/detalhe/185533", " LOTE COM :  28 TONELADAS DE SLITER - PA  ATE 200MM - ( PREÇO POR QUILO ).  NO ESTADO EM QUE SE ENCONTRA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3,00</t>
        </is>
      </c>
      <c r="F29" s="4" t="inlineStr">
        <is>
          <t>0.10</t>
        </is>
      </c>
    </row>
    <row collapsed="false" customFormat="false" customHeight="false" hidden="false" ht="12.1" outlineLevel="0" r="30">
      <c r="A30" s="5" t="s">
        <f>=HYPERLINK("https://www.leilaoonline.net/lote/detalhe/185531", "020")</f>
      </c>
      <c r="B30" s="4" t="s">
        <f>=HYPERLINK("https://www.leilaoonline.net/lote/detalhe/185531", " LOTE COM :  17 TONELADAS DE SUC RETALHO DE ARRUELA ( PREÇO POR QUILO ).  NO ESTADO EM QUE SE ENCONTRA 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1,50</t>
        </is>
      </c>
      <c r="F30" s="4" t="inlineStr">
        <is>
          <t>0.10</t>
        </is>
      </c>
    </row>
    <row collapsed="false" customFormat="false" customHeight="false" hidden="false" ht="12.1" outlineLevel="0" r="31">
      <c r="A31" s="5" t="s">
        <f>=HYPERLINK("https://www.leilaoonline.net/lote/detalhe/185532", "021")</f>
      </c>
      <c r="B31" s="4" t="s">
        <f>=HYPERLINK("https://www.leilaoonline.net/lote/detalhe/185532", " LOTE COM :  23 TONELADAS DE SUC RETALHO DE ARRUELA ( PREÇO POR QUILO ).  NO ESTADO EM QUE SE ENCONTRA 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1,50</t>
        </is>
      </c>
      <c r="F31" s="4" t="inlineStr">
        <is>
          <t>0.10</t>
        </is>
      </c>
    </row>
    <row collapsed="false" customFormat="false" customHeight="false" hidden="false" ht="12.1" outlineLevel="0" r="32">
      <c r="A32" s="5" t="s">
        <f>=HYPERLINK("https://www.leilaoonline.net/lote/detalhe/185535", "022")</f>
      </c>
      <c r="B32" s="4" t="s">
        <f>=HYPERLINK("https://www.leilaoonline.net/lote/detalhe/185535", " LOTE COM :  10 TONELADAS DE SUC RETALHO DE ARRUELA ( PREÇO POR QUILO ).  NO ESTADO EM QUE SE ENCONTRA 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1,50</t>
        </is>
      </c>
      <c r="F32" s="4" t="inlineStr">
        <is>
          <t>0.10</t>
        </is>
      </c>
    </row>
    <row collapsed="false" customFormat="false" customHeight="false" hidden="false" ht="12.1" outlineLevel="0" r="33">
      <c r="A33" s="5" t="s">
        <f>=HYPERLINK("https://www.leilaoonline.net/lote/detalhe/185536", "023")</f>
      </c>
      <c r="B33" s="4" t="s">
        <f>=HYPERLINK("https://www.leilaoonline.net/lote/detalhe/185536", " LOTE COM :  13 TONELADAS DE SUC RETALHO DE ARRUELA ( PREÇO POR QUILO ).  NO ESTADO EM QUE SE ENCONTRA 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1,50</t>
        </is>
      </c>
      <c r="F33" s="4" t="inlineStr">
        <is>
          <t>0.10</t>
        </is>
      </c>
    </row>
    <row collapsed="false" customFormat="false" customHeight="false" hidden="false" ht="12.1" outlineLevel="0" r="34">
      <c r="A34" s="5" t="s">
        <f>=HYPERLINK("https://www.leilaoonline.net/lote/detalhe/185534", "024")</f>
      </c>
      <c r="B34" s="4" t="s">
        <f>=HYPERLINK("https://www.leilaoonline.net/lote/detalhe/185534", " LOTE COM :  58 TONELADAS DE TIRAS - PA DE 50 MM ATÉ 400MM ( PREÇO POR QUILO ).  NO ESTADO EM QUE SE ENCONTRA 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2,00</t>
        </is>
      </c>
      <c r="F34" s="4" t="inlineStr">
        <is>
          <t>0.10</t>
        </is>
      </c>
    </row>
    <row collapsed="false" customFormat="false" customHeight="false" hidden="false" ht="12.1" outlineLevel="0" r="35">
      <c r="A35" s="5" t="s">
        <f>=HYPERLINK("https://www.leilaoonline.net/lote/detalhe/185539", "025")</f>
      </c>
      <c r="B35" s="4" t="s">
        <f>=HYPERLINK("https://www.leilaoonline.net/lote/detalhe/185539", " LOTE COM :  78 TONELADAS DE SUC BOBINA PONTA E CAPA ( PREÇO POR QUILO ).  NO ESTADO EM QUE SE ENCONTRA 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1,50</t>
        </is>
      </c>
      <c r="F35" s="4" t="inlineStr">
        <is>
          <t>0.10</t>
        </is>
      </c>
    </row>
    <row collapsed="false" customFormat="false" customHeight="false" hidden="false" ht="12.1" outlineLevel="0" r="36">
      <c r="A36" s="5" t="s">
        <f>=HYPERLINK("https://www.leilaoonline.net/lote/detalhe/185537", "026")</f>
      </c>
      <c r="B36" s="4" t="s">
        <f>=HYPERLINK("https://www.leilaoonline.net/lote/detalhe/185537", " LOTE COM :  14 TONELADAS DE SUC SLITER ATE 200MM ( PREÇO POR QUILO ).  NO ESTADO EM QUE SE ENCONTRA 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3,00</t>
        </is>
      </c>
      <c r="F36" s="4" t="inlineStr">
        <is>
          <t>0.10</t>
        </is>
      </c>
    </row>
    <row collapsed="false" customFormat="false" customHeight="false" hidden="false" ht="12.1" outlineLevel="0" r="37">
      <c r="A37" s="5" t="s">
        <f>=HYPERLINK("https://www.leilaoonline.net/lote/detalhe/185540", "027")</f>
      </c>
      <c r="B37" s="4" t="s">
        <f>=HYPERLINK("https://www.leilaoonline.net/lote/detalhe/185540", " LOTE COM :  6 TONELADAS DE SUC SLITER ATE 50MM ( PREÇO POR QUILO ).  NO ESTADO EM QUE SE ENCONTRA 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3,00</t>
        </is>
      </c>
      <c r="F37" s="4" t="inlineStr">
        <is>
          <t>0.10</t>
        </is>
      </c>
    </row>
    <row collapsed="false" customFormat="false" customHeight="false" hidden="false" ht="12.1" outlineLevel="0" r="38">
      <c r="A38" s="5" t="s">
        <f>=HYPERLINK("https://www.leilaoonline.net/lote/detalhe/185538", "028")</f>
      </c>
      <c r="B38" s="4" t="s">
        <f>=HYPERLINK("https://www.leilaoonline.net/lote/detalhe/185538", " LOTE COM :  15 TONELADAS DE SUC RETALHO DE OXICORTE ( PREÇO POR QUILO ).  NO ESTADO EM QUE SE ENCONTRA 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2,50</t>
        </is>
      </c>
      <c r="F38" s="4" t="inlineStr">
        <is>
          <t>0.10</t>
        </is>
      </c>
    </row>
    <row collapsed="false" customFormat="false" customHeight="false" hidden="false" ht="12.1" outlineLevel="0" r="39">
      <c r="A39" s="5" t="s">
        <f>=HYPERLINK("https://www.leilaoonline.net/lote/detalhe/185541", "029")</f>
      </c>
      <c r="B39" s="4" t="s">
        <f>=HYPERLINK("https://www.leilaoonline.net/lote/detalhe/185541", " LOTE COM :  14 TONELADAS DE SUC RETALHO DE OXICORTE ( PREÇO POR QUILO ).  NO ESTADO EM QUE SE ENCONTRA 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2,50</t>
        </is>
      </c>
      <c r="F39" s="4" t="inlineStr">
        <is>
          <t>0.10</t>
        </is>
      </c>
    </row>
    <row collapsed="false" customFormat="false" customHeight="false" hidden="false" ht="12.1" outlineLevel="0" r="40">
      <c r="A40" s="5" t="s">
        <f>=HYPERLINK("https://www.leilaoonline.net/lote/detalhe/185544", "030")</f>
      </c>
      <c r="B40" s="4" t="s">
        <f>=HYPERLINK("https://www.leilaoonline.net/lote/detalhe/185544", " LOTE COM :  9 TONELADAS DE SUC RETALHO DE OXICORTE ( PREÇO POR QUILO ).  NO ESTADO EM QUE SE ENCONTRA 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2,50</t>
        </is>
      </c>
      <c r="F40" s="4" t="inlineStr">
        <is>
          <t>0.10</t>
        </is>
      </c>
    </row>
    <row collapsed="false" customFormat="false" customHeight="false" hidden="false" ht="12.1" outlineLevel="0" r="41">
      <c r="A41" s="5" t="s">
        <f>=HYPERLINK("https://www.leilaoonline.net/lote/detalhe/185543", "031")</f>
      </c>
      <c r="B41" s="4" t="s">
        <f>=HYPERLINK("https://www.leilaoonline.net/lote/detalhe/185543", " LOTE COM :  10 TONELADAS DE SUC RETALHO DE OXICORTE ( PREÇO POR QUILO ).  NO ESTADO EM QUE SE ENCONTRA 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2,50</t>
        </is>
      </c>
      <c r="F41" s="4" t="inlineStr">
        <is>
          <t>0.10</t>
        </is>
      </c>
    </row>
    <row collapsed="false" customFormat="false" customHeight="false" hidden="false" ht="12.1" outlineLevel="0" r="42">
      <c r="A42" s="5" t="s">
        <f>=HYPERLINK("https://www.leilaoonline.net/lote/detalhe/185542", "032")</f>
      </c>
      <c r="B42" s="4" t="s">
        <f>=HYPERLINK("https://www.leilaoonline.net/lote/detalhe/185542", " LOTE COM :  7 TONELADAS DE SUC RETALHO DE OXICORTE ( PREÇO POR QUILO ).  NO ESTADO EM QUE SE ENCONTRA 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2,50</t>
        </is>
      </c>
      <c r="F42" s="4" t="inlineStr">
        <is>
          <t>0.10</t>
        </is>
      </c>
    </row>
    <row collapsed="false" customFormat="false" customHeight="false" hidden="false" ht="12.1" outlineLevel="0" r="43">
      <c r="A43" s="5" t="s">
        <f>=HYPERLINK("https://www.leilaoonline.net/lote/detalhe/185547", "033")</f>
      </c>
      <c r="B43" s="4" t="s">
        <f>=HYPERLINK("https://www.leilaoonline.net/lote/detalhe/185547", " LOTE COM :  8 TONELADAS DE SUC RETALHO DE OXICORTE ( PREÇO POR QUILO ).  NO ESTADO EM QUE SE ENCONTRA 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2,50</t>
        </is>
      </c>
      <c r="F43" s="4" t="inlineStr">
        <is>
          <t>0.10</t>
        </is>
      </c>
    </row>
    <row collapsed="false" customFormat="false" customHeight="false" hidden="false" ht="12.1" outlineLevel="0" r="44">
      <c r="A44" s="5" t="s">
        <f>=HYPERLINK("https://www.leilaoonline.net/lote/detalhe/185545", "034")</f>
      </c>
      <c r="B44" s="4" t="s">
        <f>=HYPERLINK("https://www.leilaoonline.net/lote/detalhe/185545", " LOTE COM :  11 TONELADAS DE SUC RETALHO DE OXICORTE ( PREÇO POR QUILO ).  NO ESTADO EM QUE SE ENCONTRA 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2,50</t>
        </is>
      </c>
      <c r="F44" s="4" t="inlineStr">
        <is>
          <t>0.10</t>
        </is>
      </c>
    </row>
    <row collapsed="false" customFormat="false" customHeight="false" hidden="false" ht="12.1" outlineLevel="0" r="45">
      <c r="A45" s="5" t="s">
        <f>=HYPERLINK("https://www.leilaoonline.net/lote/detalhe/185546", "035")</f>
      </c>
      <c r="B45" s="4" t="s">
        <f>=HYPERLINK("https://www.leilaoonline.net/lote/detalhe/185546", " LOTE COM :  7 TONELADAS DE SUC RETALHO DE OXICORTE ( PREÇO POR QUILO ).  NO ESTADO EM QUE SE ENCONTRA 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2,50</t>
        </is>
      </c>
      <c r="F45" s="4" t="inlineStr">
        <is>
          <t>0.10</t>
        </is>
      </c>
    </row>
    <row collapsed="false" customFormat="false" customHeight="false" hidden="false" ht="12.1" outlineLevel="0" r="46">
      <c r="A46" s="5" t="s">
        <f>=HYPERLINK("https://www.leilaoonline.net/lote/detalhe/185548", "036")</f>
      </c>
      <c r="B46" s="4" t="s">
        <f>=HYPERLINK("https://www.leilaoonline.net/lote/detalhe/185548", " LOTE COM :  10 TONELADAS DE SUC RETALHO DE OXICORTE ( PREÇO POR QUILO ).  NO ESTADO EM QUE SE ENCONTRA 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2,50</t>
        </is>
      </c>
      <c r="F46" s="4" t="inlineStr">
        <is>
          <t>0.10</t>
        </is>
      </c>
    </row>
    <row collapsed="false" customFormat="false" customHeight="false" hidden="false" ht="12.1" outlineLevel="0" r="47">
      <c r="A47" s="5" t="s">
        <f>=HYPERLINK("https://www.leilaoonline.net/lote/detalhe/185552", "037")</f>
      </c>
      <c r="B47" s="4" t="s">
        <f>=HYPERLINK("https://www.leilaoonline.net/lote/detalhe/185552", " LOTE COM :  17 TONELADAS DE SUC RETALHO DE OXICORTE ( PREÇO POR QUILO ).  NO ESTADO EM QUE SE ENCONTRA 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2,50</t>
        </is>
      </c>
      <c r="F47" s="4" t="inlineStr">
        <is>
          <t>0.10</t>
        </is>
      </c>
    </row>
    <row collapsed="false" customFormat="false" customHeight="false" hidden="false" ht="12.1" outlineLevel="0" r="48">
      <c r="A48" s="5" t="s">
        <f>=HYPERLINK("https://www.leilaoonline.net/lote/detalhe/185551", "038")</f>
      </c>
      <c r="B48" s="4" t="s">
        <f>=HYPERLINK("https://www.leilaoonline.net/lote/detalhe/185551", " LOTE COM :  45 TONELADAS DE SUC RETALHO DE OXICORTE ( PREÇO POR QUILO ).  NO ESTADO EM QUE SE ENCONTRA 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2,50</t>
        </is>
      </c>
      <c r="F48" s="4" t="inlineStr">
        <is>
          <t>0.10</t>
        </is>
      </c>
    </row>
    <row collapsed="false" customFormat="false" customHeight="false" hidden="false" ht="12.1" outlineLevel="0" r="49">
      <c r="A49" s="5" t="s">
        <f>=HYPERLINK("https://www.leilaoonline.net/lote/detalhe/185549", "039")</f>
      </c>
      <c r="B49" s="4" t="s">
        <f>=HYPERLINK("https://www.leilaoonline.net/lote/detalhe/185549", " LOTE COM :  47 TONELADAS DE SUC RETALHO DE OXICORTE ( PREÇO POR QUILO ).  NO ESTADO EM QUE SE ENCONTRA 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2,50</t>
        </is>
      </c>
      <c r="F49" s="4" t="inlineStr">
        <is>
          <t>0.10</t>
        </is>
      </c>
    </row>
    <row collapsed="false" customFormat="false" customHeight="false" hidden="false" ht="12.1" outlineLevel="0" r="50">
      <c r="A50" s="5" t="s">
        <f>=HYPERLINK("https://www.leilaoonline.net/lote/detalhe/185550", "040")</f>
      </c>
      <c r="B50" s="4" t="s">
        <f>=HYPERLINK("https://www.leilaoonline.net/lote/detalhe/185550", " LOTE COM :  20 TONELADAS DE SUC RETALHO DE OXICORTE ( PREÇO POR QUILO ).  NO ESTADO EM QUE SE ENCONTRA 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2,50</t>
        </is>
      </c>
      <c r="F50" s="4" t="inlineStr">
        <is>
          <t>0.10</t>
        </is>
      </c>
    </row>
    <row collapsed="false" customFormat="false" customHeight="false" hidden="false" ht="12.1" outlineLevel="0" r="51">
      <c r="A51" s="5" t="s">
        <f>=HYPERLINK("https://www.leilaoonline.net/lote/detalhe/185553", "041")</f>
      </c>
      <c r="B51" s="4" t="s">
        <f>=HYPERLINK("https://www.leilaoonline.net/lote/detalhe/185553", " LOTE COM :  24 TONELADAS DE SUC RETALHO DE OXICORTE ( PREÇO POR QUILO ).  NO ESTADO EM QUE SE ENCONTRA 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2,50</t>
        </is>
      </c>
      <c r="F51" s="4" t="inlineStr">
        <is>
          <t>0.10</t>
        </is>
      </c>
    </row>
    <row collapsed="false" customFormat="false" customHeight="false" hidden="false" ht="12.1" outlineLevel="0" r="52">
      <c r="A52" s="5" t="s">
        <f>=HYPERLINK("https://www.leilaoonline.net/lote/detalhe/185554", "042")</f>
      </c>
      <c r="B52" s="4" t="s">
        <f>=HYPERLINK("https://www.leilaoonline.net/lote/detalhe/185554", " LOTE COM :  25 TONELADAS DE SUC RETALHO DE OXICORTE ( PREÇO POR QUILO ).  NO ESTADO EM QUE SE ENCONTRA 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2,50</t>
        </is>
      </c>
      <c r="F52" s="4" t="inlineStr">
        <is>
          <t>0.10</t>
        </is>
      </c>
    </row>
    <row collapsed="false" customFormat="false" customHeight="false" hidden="false" ht="12.1" outlineLevel="0" r="53">
      <c r="A53" s="5" t="s">
        <f>=HYPERLINK("https://www.leilaoonline.net/lote/detalhe/185557", "043")</f>
      </c>
      <c r="B53" s="4" t="s">
        <f>=HYPERLINK("https://www.leilaoonline.net/lote/detalhe/185557", " LOTE COM :  26 TONELADAS DE SUC SLITER ATE 100MM ( PREÇO POR QUILO ).  NO ESTADO EM QUE SE ENCONTRA 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3,00</t>
        </is>
      </c>
      <c r="F53" s="4" t="inlineStr">
        <is>
          <t>0.10</t>
        </is>
      </c>
    </row>
    <row collapsed="false" customFormat="false" customHeight="false" hidden="false" ht="12.1" outlineLevel="0" r="54">
      <c r="A54" s="5" t="s">
        <f>=HYPERLINK("https://www.leilaoonline.net/lote/detalhe/185559", "044")</f>
      </c>
      <c r="B54" s="4" t="s">
        <f>=HYPERLINK("https://www.leilaoonline.net/lote/detalhe/185559", " LOTE COM :  22 TONELADAS DE SUC SLITER ATE 100MM ( PREÇO POR QUILO ).  NO ESTADO EM QUE SE ENCONTRA 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3,00</t>
        </is>
      </c>
      <c r="F54" s="4" t="inlineStr">
        <is>
          <t>0.10</t>
        </is>
      </c>
    </row>
    <row collapsed="false" customFormat="false" customHeight="false" hidden="false" ht="12.1" outlineLevel="0" r="55">
      <c r="A55" s="5" t="s">
        <f>=HYPERLINK("https://www.leilaoonline.net/lote/detalhe/185555", "045")</f>
      </c>
      <c r="B55" s="4" t="s">
        <f>=HYPERLINK("https://www.leilaoonline.net/lote/detalhe/185555", " LOTE COM :  34 TONELADAS DE SUC SLITER ATE 200MM ( PREÇO POR QUILO ).  NO ESTADO EM QUE SE ENCONTRA 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3,00</t>
        </is>
      </c>
      <c r="F55" s="4" t="inlineStr">
        <is>
          <t>0.10</t>
        </is>
      </c>
    </row>
    <row collapsed="false" customFormat="false" customHeight="false" hidden="false" ht="12.1" outlineLevel="0" r="56">
      <c r="A56" s="5" t="s">
        <f>=HYPERLINK("https://www.leilaoonline.net/lote/detalhe/185556", "046")</f>
      </c>
      <c r="B56" s="4" t="s">
        <f>=HYPERLINK("https://www.leilaoonline.net/lote/detalhe/185556", " LOTE COM :  228 TONELADAS DE BOBINAS DIVERSAS ( PREÇO POR QUILO ).  NO ESTADO EM QUE SE ENCONTRA 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3,00</t>
        </is>
      </c>
      <c r="F56" s="4" t="inlineStr">
        <is>
          <t>0.10</t>
        </is>
      </c>
    </row>
    <row collapsed="false" customFormat="false" customHeight="false" hidden="false" ht="12.1" outlineLevel="0" r="57">
      <c r="A57" s="5" t="s">
        <f>=HYPERLINK("https://www.leilaoonline.net/lote/detalhe/185560", "047")</f>
      </c>
      <c r="B57" s="4" t="s">
        <f>=HYPERLINK("https://www.leilaoonline.net/lote/detalhe/185560", " LOTE COM :  52 TONELADAS DE SUC SLITER ( PREÇO POR QUILO ).  NO ESTADO EM QUE SE ENCONTRA 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3,00</t>
        </is>
      </c>
      <c r="F57" s="4" t="inlineStr">
        <is>
          <t>0.10</t>
        </is>
      </c>
    </row>
    <row collapsed="false" customFormat="false" customHeight="false" hidden="false" ht="12.1" outlineLevel="0" r="58">
      <c r="A58" s="5" t="s">
        <f>=HYPERLINK("https://www.leilaoonline.net/lote/detalhe/185558", "048")</f>
      </c>
      <c r="B58" s="4" t="s">
        <f>=HYPERLINK("https://www.leilaoonline.net/lote/detalhe/185558", " LOTE COM :  44 TONELADAS DE SUC SLITER ( PREÇO POR QUILO ).  NO ESTADO EM QUE SE ENCONTRA 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3,00</t>
        </is>
      </c>
      <c r="F58" s="4" t="inlineStr">
        <is>
          <t>0.10</t>
        </is>
      </c>
    </row>
    <row collapsed="false" customFormat="false" customHeight="false" hidden="false" ht="12.1" outlineLevel="0" r="59">
      <c r="A59" s="5" t="s">
        <f>=HYPERLINK("https://www.leilaoonline.net/lote/detalhe/185564", "049")</f>
      </c>
      <c r="B59" s="4" t="s">
        <f>=HYPERLINK("https://www.leilaoonline.net/lote/detalhe/185564", " LOTE COM :  49 TONELADAS DE SUC SLITER ( PREÇO POR QUILO ).  NO ESTADO EM QUE SE ENCONTRA 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3,00</t>
        </is>
      </c>
      <c r="F59" s="4" t="inlineStr">
        <is>
          <t>0.10</t>
        </is>
      </c>
    </row>
    <row collapsed="false" customFormat="false" customHeight="false" hidden="false" ht="12.1" outlineLevel="0" r="60">
      <c r="A60" s="5" t="s">
        <f>=HYPERLINK("https://www.leilaoonline.net/lote/detalhe/185561", "050")</f>
      </c>
      <c r="B60" s="4" t="s">
        <f>=HYPERLINK("https://www.leilaoonline.net/lote/detalhe/185561", " LOTE COM :  56 TONELADAS DE SUC SLITER ( PREÇO POR QUILO ).  NO ESTADO EM QUE SE ENCONTRA 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3,00</t>
        </is>
      </c>
      <c r="F60" s="4" t="inlineStr">
        <is>
          <t>0.10</t>
        </is>
      </c>
    </row>
    <row collapsed="false" customFormat="false" customHeight="false" hidden="false" ht="12.1" outlineLevel="0" r="61">
      <c r="A61" s="5" t="s">
        <f>=HYPERLINK("https://www.leilaoonline.net/lote/detalhe/185562", "051")</f>
      </c>
      <c r="B61" s="4" t="s">
        <f>=HYPERLINK("https://www.leilaoonline.net/lote/detalhe/185562", " LOTE COM :  32 TONELADAS DE VERGALHOES MAIOR PARTE 3/8 ( PREÇO POR QUILO ).  NO ESTADO EM QUE SE ENCONTRA 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2,80</t>
        </is>
      </c>
      <c r="F61" s="4" t="inlineStr">
        <is>
          <t>0.10</t>
        </is>
      </c>
    </row>
    <row collapsed="false" customFormat="false" customHeight="false" hidden="false" ht="12.1" outlineLevel="0" r="62">
      <c r="A62" s="5" t="s">
        <f>=HYPERLINK("https://www.leilaoonline.net/lote/detalhe/185565", "052")</f>
      </c>
      <c r="B62" s="4" t="s">
        <f>=HYPERLINK("https://www.leilaoonline.net/lote/detalhe/185565", " LOTE COM :  50 TONELADAS DE VIGA "U" 6 METROS ( PREÇO POR QUILO ).  NO ESTADO EM QUE SE ENCONTRA 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3,20</t>
        </is>
      </c>
      <c r="F62" s="4" t="inlineStr">
        <is>
          <t>0.10</t>
        </is>
      </c>
    </row>
    <row collapsed="false" customFormat="false" customHeight="false" hidden="false" ht="12.1" outlineLevel="0" r="63">
      <c r="A63" s="5" t="s">
        <f>=HYPERLINK("https://www.leilaoonline.net/lote/detalhe/185563", "053")</f>
      </c>
      <c r="B63" s="4" t="s">
        <f>=HYPERLINK("https://www.leilaoonline.net/lote/detalhe/185563", " LOTE COM :  42 TONELADAS DE VIGA "U" 6 METROS ( PREÇO POR QUILO ).  NO ESTADO EM QUE SE ENCONTRA 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3,20</t>
        </is>
      </c>
      <c r="F63" s="4" t="inlineStr">
        <is>
          <t>0.10</t>
        </is>
      </c>
    </row>
    <row collapsed="false" customFormat="false" customHeight="false" hidden="false" ht="12.1" outlineLevel="0" r="64">
      <c r="A64" s="5" t="s">
        <f>=HYPERLINK("https://www.leilaoonline.net/lote/detalhe/185567", "054")</f>
      </c>
      <c r="B64" s="4" t="s">
        <f>=HYPERLINK("https://www.leilaoonline.net/lote/detalhe/185567", " LOTE COM :  50 TONELADAS DE VIGA "U" 6 METROS ( PREÇO POR QUILO ).  NO ESTADO EM QUE SE ENCONTRA 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3,20</t>
        </is>
      </c>
      <c r="F64" s="4" t="inlineStr">
        <is>
          <t>0.10</t>
        </is>
      </c>
    </row>
    <row collapsed="false" customFormat="false" customHeight="false" hidden="false" ht="12.1" outlineLevel="0" r="65">
      <c r="A65" s="5" t="s">
        <f>=HYPERLINK("https://www.leilaoonline.net/lote/detalhe/185569", "055")</f>
      </c>
      <c r="B65" s="4" t="s">
        <f>=HYPERLINK("https://www.leilaoonline.net/lote/detalhe/185569", " ESCAVADEIRA HIDRÁULICA LIEBHERR 924; FROTA: 01 ANO:  2005 Maquina totalmente reformada, sem a garra.NO ESTADO EM QUE SE ENCONTRA.  Descrição detalhada na SÍNTESE ANEXO., 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250.000,00</t>
        </is>
      </c>
      <c r="F65" s="4" t="inlineStr">
        <is>
          <t>2500.00</t>
        </is>
      </c>
    </row>
    <row collapsed="false" customFormat="false" customHeight="false" hidden="false" ht="12.1" outlineLevel="0" r="66">
      <c r="A66" s="5" t="s">
        <f>=HYPERLINK("https://www.leilaoonline.net/lote/detalhe/185566", "056")</f>
      </c>
      <c r="B66" s="4" t="s">
        <f>=HYPERLINK("https://www.leilaoonline.net/lote/detalhe/185566", " ESCAVADEIRA HIDRÁULICA LIEBHERR 924; FROTA: 02 ANO:  2005 NO ESTADO EM QUE SE ENCONTRA  Descrição detalhada na SÍNTESE ANEXO., 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250.000,00</t>
        </is>
      </c>
      <c r="F66" s="4" t="inlineStr">
        <is>
          <t>2500.00</t>
        </is>
      </c>
    </row>
    <row collapsed="false" customFormat="false" customHeight="false" hidden="false" ht="12.1" outlineLevel="0" r="67">
      <c r="A67" s="5" t="s">
        <f>=HYPERLINK("https://www.leilaoonline.net/lote/detalhe/185568", "057")</f>
      </c>
      <c r="B67" s="4" t="s">
        <f>=HYPERLINK("https://www.leilaoonline.net/lote/detalhe/185568", " ESCAVADEIRA HIDRÁULICA LIEBHERR 924; FROTA: 03 ANO:  2005 NO ESTADO EM QUE SE ENCONTRA  Descrição detalhada na SÍNTESE ANEXO., 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250.000,00</t>
        </is>
      </c>
      <c r="F67" s="4" t="inlineStr">
        <is>
          <t>2500.00</t>
        </is>
      </c>
    </row>
    <row collapsed="false" customFormat="false" customHeight="false" hidden="false" ht="12.1" outlineLevel="0" r="68">
      <c r="A68" s="5" t="s">
        <f>=HYPERLINK("https://www.leilaoonline.net/lote/detalhe/185570", "058")</f>
      </c>
      <c r="B68" s="4" t="s">
        <f>=HYPERLINK("https://www.leilaoonline.net/lote/detalhe/185570", " ESCAVADEIRA HIDRÁULICA LIEBHERR 944; FROTA: 04 ANO:  2005 NO ESTADO EM QUE SE ENCONTRA  Descrição detalhada na SÍNTESE ANEXO., 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250.000,00</t>
        </is>
      </c>
      <c r="F68" s="4" t="inlineStr">
        <is>
          <t>2500.00</t>
        </is>
      </c>
    </row>
    <row collapsed="false" customFormat="false" customHeight="false" hidden="false" ht="12.1" outlineLevel="0" r="69">
      <c r="A69" s="5" t="s">
        <f>=HYPERLINK("https://www.leilaoonline.net/lote/detalhe/185571", "059")</f>
      </c>
      <c r="B69" s="4" t="s">
        <f>=HYPERLINK("https://www.leilaoonline.net/lote/detalhe/185571", " ESCAVADEIRA HIDRÁULICA LIEBHERR 924; FROTA: 05 ANO:  2011 NO ESTADO EM QUE SE ENCONTRA  Descrição detalhada na SÍNTESE ANEXO., 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280.000,00</t>
        </is>
      </c>
      <c r="F69" s="4" t="inlineStr">
        <is>
          <t>2500.00</t>
        </is>
      </c>
    </row>
    <row collapsed="false" customFormat="false" customHeight="false" hidden="false" ht="12.1" outlineLevel="0" r="70">
      <c r="A70" s="5" t="s">
        <f>=HYPERLINK("https://www.leilaoonline.net/lote/detalhe/185572", "060")</f>
      </c>
      <c r="B70" s="4" t="s">
        <f>=HYPERLINK("https://www.leilaoonline.net/lote/detalhe/185572", " ESCAVADEIRA HIDRÁULICA LIEBHERR 924; FROTA: 06 ANO:  2007 NO ESTADO EM QUE SE ENCONTRA  Descrição detalhada na SÍNTESE ANEXO., 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250.000,00</t>
        </is>
      </c>
      <c r="F70" s="4" t="inlineStr">
        <is>
          <t>2500.00</t>
        </is>
      </c>
    </row>
    <row collapsed="false" customFormat="false" customHeight="false" hidden="false" ht="12.1" outlineLevel="0" r="71">
      <c r="A71" s="5" t="s">
        <f>=HYPERLINK("https://www.leilaoonline.net/lote/detalhe/185575", "061")</f>
      </c>
      <c r="B71" s="4" t="s">
        <f>=HYPERLINK("https://www.leilaoonline.net/lote/detalhe/185575", " ESCAVADEIRA HIDRÁULICA LIEBHERR 924; FROTA: 09 ANO:  2013 NO ESTADO EM QUE SE ENCONTRA  Descrição detalhada na SÍNTESE ANEXO., 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280.000,00</t>
        </is>
      </c>
      <c r="F71" s="4" t="inlineStr">
        <is>
          <t>2500.00</t>
        </is>
      </c>
    </row>
    <row collapsed="false" customFormat="false" customHeight="false" hidden="false" ht="12.1" outlineLevel="0" r="72">
      <c r="A72" s="5" t="s">
        <f>=HYPERLINK("https://www.leilaoonline.net/lote/detalhe/185573", "062")</f>
      </c>
      <c r="B72" s="4" t="s">
        <f>=HYPERLINK("https://www.leilaoonline.net/lote/detalhe/185573", " ESCAVADEIRA HIDRÁULICA HYUNDAI 160; FROTA: 01 ANO:  2008 NO ESTADO EM QUE SE ENCONTRA  Descrição detalhada na SÍNTESE ANEXO., 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100.000,00</t>
        </is>
      </c>
      <c r="F72" s="4" t="inlineStr">
        <is>
          <t>2000.00</t>
        </is>
      </c>
    </row>
    <row collapsed="false" customFormat="false" customHeight="false" hidden="false" ht="12.1" outlineLevel="0" r="73">
      <c r="A73" s="5" t="s">
        <f>=HYPERLINK("https://www.leilaoonline.net/lote/detalhe/185574", "063")</f>
      </c>
      <c r="B73" s="4" t="s">
        <f>=HYPERLINK("https://www.leilaoonline.net/lote/detalhe/185574", " ESCAVADEIRA HIDRÁULICA CAT 320; FROTA: 02 ANO:  2007 NO ESTADO EM QUE SE ENCONTRA  Descrição detalhada na SÍNTESE ANEXO., 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150.000,00</t>
        </is>
      </c>
      <c r="F73" s="4" t="inlineStr">
        <is>
          <t>2000.00</t>
        </is>
      </c>
    </row>
    <row collapsed="false" customFormat="false" customHeight="false" hidden="false" ht="12.1" outlineLevel="0" r="74">
      <c r="A74" s="5" t="s">
        <f>=HYPERLINK("https://www.leilaoonline.net/lote/detalhe/185578", "064")</f>
      </c>
      <c r="B74" s="4" t="s">
        <f>=HYPERLINK("https://www.leilaoonline.net/lote/detalhe/185578", " ESCAVADEIRA HIDRÁULICA CAT 320; FROTA: 03 ANO:  2007 NO ESTADO EM QUE SE ENCONTRA  Descrição detalhada na SÍNTESE ANEXO., 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150.000,00</t>
        </is>
      </c>
      <c r="F74" s="4" t="inlineStr">
        <is>
          <t>2000.00</t>
        </is>
      </c>
    </row>
    <row collapsed="false" customFormat="false" customHeight="false" hidden="false" ht="12.1" outlineLevel="0" r="75">
      <c r="A75" s="5" t="s">
        <f>=HYPERLINK("https://www.leilaoonline.net/lote/detalhe/185576", "065")</f>
      </c>
      <c r="B75" s="4" t="s">
        <f>=HYPERLINK("https://www.leilaoonline.net/lote/detalhe/185576", " ESCAVADEIRA HIDRÁULICA CAT 320; FROTA: 06 ANO:  2007 NO ESTADO EM QUE SE ENCONTRA  Descrição detalhada na SÍNTESE ANEXO., 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150.000,00</t>
        </is>
      </c>
      <c r="F75" s="4" t="inlineStr">
        <is>
          <t>2000.00</t>
        </is>
      </c>
    </row>
    <row collapsed="false" customFormat="false" customHeight="false" hidden="false" ht="12.1" outlineLevel="0" r="76">
      <c r="A76" s="5" t="s">
        <f>=HYPERLINK("https://www.leilaoonline.net/lote/detalhe/185580", "066")</f>
      </c>
      <c r="B76" s="4" t="s">
        <f>=HYPERLINK("https://www.leilaoonline.net/lote/detalhe/185580", " ESCAVADEIRA HIDRÁULICA CAT 320; FROTA: 08 ANO:  2003 NO ESTADO EM QUE SE ENCONTRA  Descrição detalhada na SÍNTESE ANEXO., 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100.000,00</t>
        </is>
      </c>
      <c r="F76" s="4" t="inlineStr">
        <is>
          <t>2000.00</t>
        </is>
      </c>
    </row>
    <row collapsed="false" customFormat="false" customHeight="false" hidden="false" ht="12.1" outlineLevel="0" r="77">
      <c r="A77" s="5" t="s">
        <f>=HYPERLINK("https://www.leilaoonline.net/lote/detalhe/185581", "067")</f>
      </c>
      <c r="B77" s="4" t="s">
        <f>=HYPERLINK("https://www.leilaoonline.net/lote/detalhe/185581", " ESCAVADEIRA HIDRÁULICA CAT 320; FROTA: 11 ANO:  2008 NO ESTADO EM QUE SE ENCONTRA  Descrição detalhada na SÍNTESE ANEXO., 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150.000,00</t>
        </is>
      </c>
      <c r="F77" s="4" t="inlineStr">
        <is>
          <t>2000.00</t>
        </is>
      </c>
    </row>
    <row collapsed="false" customFormat="false" customHeight="false" hidden="false" ht="12.1" outlineLevel="0" r="78">
      <c r="A78" s="5" t="s">
        <f>=HYPERLINK("https://www.leilaoonline.net/lote/detalhe/185577", "068")</f>
      </c>
      <c r="B78" s="4" t="s">
        <f>=HYPERLINK("https://www.leilaoonline.net/lote/detalhe/185577", " ESCAVADEIRA HIDRÁULICA CAT 320; FROTA: 12 ANO:  2006 NO ESTADO EM QUE SE ENCONTRA  Descrição detalhada na SÍNTESE ANEXO., 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140.000,00</t>
        </is>
      </c>
      <c r="F78" s="4" t="inlineStr">
        <is>
          <t>2000.00</t>
        </is>
      </c>
    </row>
    <row collapsed="false" customFormat="false" customHeight="false" hidden="false" ht="12.1" outlineLevel="0" r="79">
      <c r="A79" s="5" t="s">
        <f>=HYPERLINK("https://www.leilaoonline.net/lote/detalhe/185582", "069")</f>
      </c>
      <c r="B79" s="4" t="s">
        <f>=HYPERLINK("https://www.leilaoonline.net/lote/detalhe/185582", " ESCAVADEIRA HIDRÁULICA CAT 320; FROTA: 13 ANO:  2012 NO ESTADO EM QUE SE ENCONTRA  Descrição detalhada na SÍNTESE ANEXO., 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150.000,00</t>
        </is>
      </c>
      <c r="F79" s="4" t="inlineStr">
        <is>
          <t>2000.00</t>
        </is>
      </c>
    </row>
    <row collapsed="false" customFormat="false" customHeight="false" hidden="false" ht="12.1" outlineLevel="0" r="80">
      <c r="A80" s="5" t="s">
        <f>=HYPERLINK("https://www.leilaoonline.net/lote/detalhe/185579", "070")</f>
      </c>
      <c r="B80" s="4" t="s">
        <f>=HYPERLINK("https://www.leilaoonline.net/lote/detalhe/185579", " NO CHASSI  - SEM EQUIPAMENTO -  CAMINHÃO M. BENZ/AXOR 2533; ANO/MOD: 2011/2012; BRANCA; DIESEL; PL.: AUQ-7678; CH: 9BM958254CB825978; RENAVAM: 379801817 NO ESTADO EM QUE SE ENCONTRA 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90.000,00</t>
        </is>
      </c>
      <c r="F80" s="4" t="inlineStr">
        <is>
          <t>2000.00</t>
        </is>
      </c>
    </row>
    <row collapsed="false" customFormat="false" customHeight="false" hidden="false" ht="12.1" outlineLevel="0" r="81">
      <c r="A81" s="5" t="s">
        <f>=HYPERLINK("https://www.leilaoonline.net/lote/detalhe/185585", "071")</f>
      </c>
      <c r="B81" s="4" t="s">
        <f>=HYPERLINK("https://www.leilaoonline.net/lote/detalhe/185585", " NO CHASSI  - SEM EQUIPAMENTO -   CAMINHÃO FORD/CARGO 2429L; ANO/MOD: 2014; BRANCA; DIESEL; PL.: AYP0D61; CH: 9BFYEALE2EBL71972; RENAVAM: 1105107334 NO ESTADO EM QUE SE ENCONTRA 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140.000,00</t>
        </is>
      </c>
      <c r="F81" s="4" t="inlineStr">
        <is>
          <t>2000.00</t>
        </is>
      </c>
    </row>
    <row collapsed="false" customFormat="false" customHeight="false" hidden="false" ht="12.1" outlineLevel="0" r="82">
      <c r="A82" s="5" t="s">
        <f>=HYPERLINK("https://www.leilaoonline.net/lote/detalhe/185583", "072")</f>
      </c>
      <c r="B82" s="4" t="s">
        <f>=HYPERLINK("https://www.leilaoonline.net/lote/detalhe/185583", " NO CHASSI  - SEM EQUIPAMENTO -   CAMINHÃO FORD/CARGO 2429L; ANO/MOD: 2014; BRANCA; DIESEL; PL.: AYP0D57; CH: 9BFYEALE5EBL60920; RENAVAM: 1105106427 NO ESTADO EM QUE SE ENCONTRA 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140.000,00</t>
        </is>
      </c>
      <c r="F82" s="4" t="inlineStr">
        <is>
          <t>2000.00</t>
        </is>
      </c>
    </row>
    <row collapsed="false" customFormat="false" customHeight="false" hidden="false" ht="12.1" outlineLevel="0" r="83">
      <c r="A83" s="5" t="s">
        <f>=HYPERLINK("https://www.leilaoonline.net/lote/detalhe/185584", "073")</f>
      </c>
      <c r="B83" s="4" t="s">
        <f>=HYPERLINK("https://www.leilaoonline.net/lote/detalhe/185584", "  NO CHASSI  - SEM EQUIPAMENTO -  CAMINHÃO M. BENZ/AXOR 2533; ANO/MOD: 2010; BRANCA; DIESEL; PL.: ASM-9356; CH: 9BM958254AB703564; RENAVAM: 204946131 NO ESTADO EM QUE SE ENCONTRA 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90.000,00</t>
        </is>
      </c>
      <c r="F83" s="4" t="inlineStr">
        <is>
          <t>2000.00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2026-05-15T06:07:32.00Z</dcterms:created>
  <dc:creator>Tellks Tecnologia</dc:creator>
  <cp:revision>0</cp:revision>
</cp:coreProperties>
</file>