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PESADAS, RETROESCAVADEIRAS, COMPONENTES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10/08/2023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=HYPERLINK("https://www.leilaoonline.net/lote/detalhe/189512", "001")</f>
      </c>
      <c r="B11" s="4" t="s">
        <f>=HYPERLINK("https://www.leilaoonline.net/lote/detalhe/189512", "[ VÍDEO ] TRATOR DE ESTEIRA 977 COM LÂMINA, NECESSÁRIO REPAROS")</f>
      </c>
      <c r="C11" s="4" t="inlineStr">
        <is>
          <t>Não vendido</t>
        </is>
      </c>
      <c r="D11" s="4" t="inlineStr">
        <is>
          <t>9</t>
        </is>
      </c>
      <c r="E11" s="5" t="inlineStr">
        <is>
          <t>72.000,00</t>
        </is>
      </c>
      <c r="F11" s="4" t="inlineStr">
        <is>
          <t>3000.00</t>
        </is>
      </c>
    </row>
    <row collapsed="false" customFormat="false" customHeight="false" hidden="false" ht="12.1" outlineLevel="0" r="12">
      <c r="A12" s="5" t="s">
        <f>=HYPERLINK("https://www.leilaoonline.net/lote/detalhe/189511", "002")</f>
      </c>
      <c r="B12" s="4" t="s">
        <f>=HYPERLINK("https://www.leilaoonline.net/lote/detalhe/189511", " TRANSMISSÃO P/ TRATOR DE ESTEIRA D6D DE TORQUE")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3000.00</t>
        </is>
      </c>
    </row>
    <row collapsed="false" customFormat="false" customHeight="false" hidden="false" ht="12.1" outlineLevel="0" r="13">
      <c r="A13" s="5" t="s">
        <f>=HYPERLINK("https://www.leilaoonline.net/lote/detalhe/189509", "003")</f>
      </c>
      <c r="B13" s="4" t="s">
        <f>=HYPERLINK("https://www.leilaoonline.net/lote/detalhe/189509", "[ VÍDEO ] ESCAVADEIRA HIDRÁULICA HYUNDAI R330LC-9S SÉRIE TD0001074 ANO 2013. OPERACIONAL. COM APROX. 10.000 MIL HORAS")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250.000,00</t>
        </is>
      </c>
      <c r="F13" s="4" t="inlineStr">
        <is>
          <t>10000.00</t>
        </is>
      </c>
    </row>
    <row collapsed="false" customFormat="false" customHeight="false" hidden="false" ht="12.1" outlineLevel="0" r="14">
      <c r="A14" s="5" t="s">
        <f>=HYPERLINK("https://www.leilaoonline.net/lote/detalhe/189510", "004")</f>
      </c>
      <c r="B14" s="4" t="s">
        <f>=HYPERLINK("https://www.leilaoonline.net/lote/detalhe/189510", " ESCAVADEIRA HIDRAULICA KOMATSU PC200 ANO 1997. FUNCIONANDO")</f>
      </c>
      <c r="C14" s="4" t="inlineStr">
        <is>
          <t>Não vendido</t>
        </is>
      </c>
      <c r="D14" s="4" t="inlineStr">
        <is>
          <t>6</t>
        </is>
      </c>
      <c r="E14" s="5" t="inlineStr">
        <is>
          <t>90.000,00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=HYPERLINK("https://www.leilaoonline.net/lote/detalhe/189863", "005")</f>
      </c>
      <c r="B15" s="4" t="s">
        <f>=HYPERLINK("https://www.leilaoonline.net/lote/detalhe/189863", " PEÇAS DIVERSA DO MOTOR C7")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=HYPERLINK("https://www.leilaoonline.net/lote/detalhe/189865", "006")</f>
      </c>
      <c r="B16" s="4" t="s">
        <f>=HYPERLINK("https://www.leilaoonline.net/lote/detalhe/189865", " TURBINA, ALTERNADOR, TROCADOR DE CALOR, E UMA BOMBA DAGUA MOTOR C7")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=HYPERLINK("https://www.leilaoonline.net/lote/detalhe/189870", "007")</f>
      </c>
      <c r="B17" s="4" t="s">
        <f>=HYPERLINK("https://www.leilaoonline.net/lote/detalhe/189870", " CAPA SECA E VOLANTE MOTOR C7")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=HYPERLINK("https://www.leilaoonline.net/lote/detalhe/189867", "008")</f>
      </c>
      <c r="B18" s="4" t="s">
        <f>=HYPERLINK("https://www.leilaoonline.net/lote/detalhe/189867", " PEÇAS DIVERSA DO MOTOR C7")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=HYPERLINK("https://www.leilaoonline.net/lote/detalhe/189871", "009")</f>
      </c>
      <c r="B19" s="4" t="s">
        <f>=HYPERLINK("https://www.leilaoonline.net/lote/detalhe/189871", " ESCAVADEIRA CAT 320C , SEM MOTOR E BOMBA HIDRAULICA VENDA NO ESTADO")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50.000,00</t>
        </is>
      </c>
      <c r="F19" s="4" t="inlineStr">
        <is>
          <t>5000.00</t>
        </is>
      </c>
    </row>
    <row collapsed="false" customFormat="false" customHeight="false" hidden="false" ht="12.1" outlineLevel="0" r="20">
      <c r="A20" s="5" t="s">
        <f>=HYPERLINK("https://www.leilaoonline.net/lote/detalhe/189864", "010")</f>
      </c>
      <c r="B20" s="4" t="s">
        <f>=HYPERLINK("https://www.leilaoonline.net/lote/detalhe/189864", "[ VÍDEO ] TRATOR DE ESTEIRA D8H SÉRIE 3050805572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70.000,00</t>
        </is>
      </c>
      <c r="F20" s="4" t="inlineStr">
        <is>
          <t>10000.00</t>
        </is>
      </c>
    </row>
    <row collapsed="false" customFormat="false" customHeight="false" hidden="false" ht="12.1" outlineLevel="0" r="21">
      <c r="A21" s="5" t="s">
        <f>=HYPERLINK("https://www.leilaoonline.net/lote/detalhe/188816", "011")</f>
      </c>
      <c r="B21" s="4" t="s">
        <f>=HYPERLINK("https://www.leilaoonline.net/lote/detalhe/188816", " PEÇAS DIVERSAS")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=HYPERLINK("https://www.leilaoonline.net/lote/detalhe/188892", "012")</f>
      </c>
      <c r="B22" s="4" t="s">
        <f>=HYPERLINK("https://www.leilaoonline.net/lote/detalhe/188892", "DIFERENCIAL VOLVO M10 C/REDUTOR DE CUBO TRASEIRO")</f>
      </c>
      <c r="C22" s="4" t="inlineStr">
        <is>
          <t>Não vendido</t>
        </is>
      </c>
      <c r="D22" s="4" t="inlineStr">
        <is>
          <t>6</t>
        </is>
      </c>
      <c r="E22" s="5" t="inlineStr">
        <is>
          <t>3.200,00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=HYPERLINK("https://www.leilaoonline.net/lote/detalhe/188815", "013")</f>
      </c>
      <c r="B23" s="4" t="s">
        <f>=HYPERLINK("https://www.leilaoonline.net/lote/detalhe/188815", " MANGOTE COM BOMBA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=HYPERLINK("https://www.leilaoonline.net/lote/detalhe/188810", "014")</f>
      </c>
      <c r="B24" s="4" t="s">
        <f>=HYPERLINK("https://www.leilaoonline.net/lote/detalhe/188810", " LOTE DE DIVERSAS FERRAMENTAS")</f>
      </c>
      <c r="C24" s="4" t="inlineStr">
        <is>
          <t>Não vendido</t>
        </is>
      </c>
      <c r="D24" s="4" t="inlineStr">
        <is>
          <t>2</t>
        </is>
      </c>
      <c r="E24" s="5" t="inlineStr">
        <is>
          <t>300,00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=HYPERLINK("https://www.leilaoonline.net/lote/detalhe/188809", "015")</f>
      </c>
      <c r="B25" s="4" t="s">
        <f>=HYPERLINK("https://www.leilaoonline.net/lote/detalhe/188809", " MOTO BOMBA MOTOR TOYAMA 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=HYPERLINK("https://www.leilaoonline.net/lote/detalhe/188890", "016")</f>
      </c>
      <c r="B26" s="4" t="s">
        <f>=HYPERLINK("https://www.leilaoonline.net/lote/detalhe/188890", "RADIADOR DO TEMA TERRA  SP255")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=HYPERLINK("https://www.leilaoonline.net/lote/detalhe/188889", "017")</f>
      </c>
      <c r="B27" s="4" t="s">
        <f>=HYPERLINK("https://www.leilaoonline.net/lote/detalhe/188889", "RADIADOR VOLVO M10")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=HYPERLINK("https://www.leilaoonline.net/lote/detalhe/188887", "018")</f>
      </c>
      <c r="B28" s="4" t="s">
        <f>=HYPERLINK("https://www.leilaoonline.net/lote/detalhe/188887", " TAMPA LATERAL ESQUERDA CAT 924H")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=HYPERLINK("https://www.leilaoonline.net/lote/detalhe/188872", "019")</f>
      </c>
      <c r="B29" s="4" t="s">
        <f>=HYPERLINK("https://www.leilaoonline.net/lote/detalhe/188872", "[ VÍDEO ] DISCO DE GIRO DA AKERMAN COM 79 DENTES, 36 FUROS INTERNOS, E 50 EXTERNOS")</f>
      </c>
      <c r="C29" s="4" t="inlineStr">
        <is>
          <t>Não vendido</t>
        </is>
      </c>
      <c r="D29" s="4" t="inlineStr">
        <is>
          <t>2</t>
        </is>
      </c>
      <c r="E29" s="5" t="inlineStr">
        <is>
          <t>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=HYPERLINK("https://www.leilaoonline.net/lote/detalhe/188864", "020")</f>
      </c>
      <c r="B30" s="4" t="s">
        <f>=HYPERLINK("https://www.leilaoonline.net/lote/detalhe/188864", " TRAVA HIDRAULICA DA CELA DA VOLVO G940")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=HYPERLINK("https://www.leilaoonline.net/lote/detalhe/188859", "021")</f>
      </c>
      <c r="B31" s="4" t="s">
        <f>=HYPERLINK("https://www.leilaoonline.net/lote/detalhe/188859", " SUIVER DA CAT 320BL")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=HYPERLINK("https://www.leilaoonline.net/lote/detalhe/188853", "022")</f>
      </c>
      <c r="B32" s="4" t="s">
        <f>=HYPERLINK("https://www.leilaoonline.net/lote/detalhe/188853", " PISTÃO DO STICK DA FX215")</f>
      </c>
      <c r="C32" s="4" t="inlineStr">
        <is>
          <t>Não vendido</t>
        </is>
      </c>
      <c r="D32" s="4" t="inlineStr">
        <is>
          <t>1</t>
        </is>
      </c>
      <c r="E32" s="5" t="inlineStr">
        <is>
          <t>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=HYPERLINK("https://www.leilaoonline.net/lote/detalhe/188852", "023")</f>
      </c>
      <c r="B33" s="4" t="s">
        <f>=HYPERLINK("https://www.leilaoonline.net/lote/detalhe/188852", " PISTÃO DO CAIXOTE 621S")</f>
      </c>
      <c r="C33" s="4" t="inlineStr">
        <is>
          <t>Não vendido</t>
        </is>
      </c>
      <c r="D33" s="4" t="inlineStr">
        <is>
          <t>2</t>
        </is>
      </c>
      <c r="E33" s="5" t="inlineStr">
        <is>
          <t>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=HYPERLINK("https://www.leilaoonline.net/lote/detalhe/188843", "024")</f>
      </c>
      <c r="B34" s="4" t="s">
        <f>=HYPERLINK("https://www.leilaoonline.net/lote/detalhe/188843", " 2 RODA GUIA DE ACABADORA VOGELLI 14AB/AB500")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=HYPERLINK("https://www.leilaoonline.net/lote/detalhe/188842", "025")</f>
      </c>
      <c r="B35" s="4" t="s">
        <f>=HYPERLINK("https://www.leilaoonline.net/lote/detalhe/188842", " PAR DE MOLAS DA ACADORA VOGELLI 14AB/AB500")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=HYPERLINK("https://www.leilaoonline.net/lote/detalhe/188834", "026")</f>
      </c>
      <c r="B36" s="4" t="s">
        <f>=HYPERLINK("https://www.leilaoonline.net/lote/detalhe/188834", " RADIADOR DE OLEO DA ESCAVADEIRA VOLVO 210")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=HYPERLINK("https://www.leilaoonline.net/lote/detalhe/188831", "027")</f>
      </c>
      <c r="B37" s="4" t="s">
        <f>=HYPERLINK("https://www.leilaoonline.net/lote/detalhe/188831", " RODA GUIA DE FX215")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=HYPERLINK("https://www.leilaoonline.net/lote/detalhe/188830", "028")</f>
      </c>
      <c r="B38" s="4" t="s">
        <f>=HYPERLINK("https://www.leilaoonline.net/lote/detalhe/188830", " RADIADOR DE ÁGUA DA KOMATSU PC220")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=HYPERLINK("https://www.leilaoonline.net/lote/detalhe/188827", "029")</f>
      </c>
      <c r="B39" s="4" t="s">
        <f>=HYPERLINK("https://www.leilaoonline.net/lote/detalhe/188827", "[ VÍDEO ] COROA DE GIRO FIATALLIS FX215")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=HYPERLINK("https://www.leilaoonline.net/lote/detalhe/188826", "030")</f>
      </c>
      <c r="B40" s="4" t="s">
        <f>=HYPERLINK("https://www.leilaoonline.net/lote/detalhe/188826", " RADIADOR DE ÓLEO DE KOMATSU PC220")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=HYPERLINK("https://www.leilaoonline.net/lote/detalhe/188825", "031")</f>
      </c>
      <c r="B41" s="4" t="s">
        <f>=HYPERLINK("https://www.leilaoonline.net/lote/detalhe/188825", "PAR DE BRAÇINHOS E 2 PINOS DA CONCHA DA FX215")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=HYPERLINK("https://www.leilaoonline.net/lote/detalhe/188824", "032")</f>
      </c>
      <c r="B42" s="4" t="s">
        <f>=HYPERLINK("https://www.leilaoonline.net/lote/detalhe/188824", " RADIADOR DE ÁGUA E ÓLEO FX215")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=HYPERLINK("https://www.leilaoonline.net/lote/detalhe/188823", "033")</f>
      </c>
      <c r="B43" s="4" t="s">
        <f>=HYPERLINK("https://www.leilaoonline.net/lote/detalhe/188823", " H DA CONCHA ESCAVADEIRA FX215")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500,00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=HYPERLINK("https://www.leilaoonline.net/lote/detalhe/188819", "034")</f>
      </c>
      <c r="B44" s="4" t="s">
        <f>=HYPERLINK("https://www.leilaoonline.net/lote/detalhe/188819", " RADIADOR  DE ÁGUA CAT 325C")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=HYPERLINK("https://www.leilaoonline.net/lote/detalhe/188818", "035")</f>
      </c>
      <c r="B45" s="4" t="s">
        <f>=HYPERLINK("https://www.leilaoonline.net/lote/detalhe/188818", " RADIADOR HIDRÁULICO  CAT 325C")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=HYPERLINK("https://www.leilaoonline.net/lote/detalhe/188814", "036")</f>
      </c>
      <c r="B46" s="4" t="s">
        <f>=HYPERLINK("https://www.leilaoonline.net/lote/detalhe/188814", "CABEÇOTE MOTOR CUMMINS ESMALCAN")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=HYPERLINK("https://www.leilaoonline.net/lote/detalhe/188813", "037")</f>
      </c>
      <c r="B47" s="4" t="s">
        <f>=HYPERLINK("https://www.leilaoonline.net/lote/detalhe/188813", " CONJUNTO VIRABREQUIM D7 M.025 B.030")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=HYPERLINK("https://www.leilaoonline.net/lote/detalhe/188812", "038")</f>
      </c>
      <c r="B48" s="4" t="s">
        <f>=HYPERLINK("https://www.leilaoonline.net/lote/detalhe/188812", " ESTEIRA DE PUCHE VOGELE  MODELO 14AB2280 / 14AB/AB500")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=HYPERLINK("https://www.leilaoonline.net/lote/detalhe/188811", "039")</f>
      </c>
      <c r="B49" s="4" t="s">
        <f>=HYPERLINK("https://www.leilaoonline.net/lote/detalhe/188811", " RADIADOR DA ACABADORA VOGELE MODELO 14AB2280 / 14AB/AB500")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=HYPERLINK("https://www.leilaoonline.net/lote/detalhe/188881", "040")</f>
      </c>
      <c r="B50" s="4" t="s">
        <f>=HYPERLINK("https://www.leilaoonline.net/lote/detalhe/188881", " RADIADOR MOTO SCRAPER 621A 621B")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=HYPERLINK("https://www.leilaoonline.net/lote/detalhe/188868", "041")</f>
      </c>
      <c r="B51" s="4" t="s">
        <f>=HYPERLINK("https://www.leilaoonline.net/lote/detalhe/188868", " MOTOR SMALCAN")</f>
      </c>
      <c r="C51" s="4" t="inlineStr">
        <is>
          <t>Não vendido</t>
        </is>
      </c>
      <c r="D51" s="4" t="inlineStr">
        <is>
          <t>4</t>
        </is>
      </c>
      <c r="E51" s="5" t="inlineStr">
        <is>
          <t>2.500,00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=HYPERLINK("https://www.leilaoonline.net/lote/detalhe/188863", "042")</f>
      </c>
      <c r="B52" s="4" t="s">
        <f>=HYPERLINK("https://www.leilaoonline.net/lote/detalhe/188863", " JOGO DE ALAVANCAS COM CARCAÇA DO PAINEL E VOLANTE VOLVO G940")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=HYPERLINK("https://www.leilaoonline.net/lote/detalhe/188848", "043")</f>
      </c>
      <c r="B53" s="4" t="s">
        <f>=HYPERLINK("https://www.leilaoonline.net/lote/detalhe/188848", " RADIADOR ESCAVADEURA 320BL")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=HYPERLINK("https://www.leilaoonline.net/lote/detalhe/188846", "044")</f>
      </c>
      <c r="B54" s="4" t="s">
        <f>=HYPERLINK("https://www.leilaoonline.net/lote/detalhe/188846", " PAR DE PISTÃO DO H DA W30D")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=HYPERLINK("https://www.leilaoonline.net/lote/detalhe/188837", "045")</f>
      </c>
      <c r="B55" s="4" t="s">
        <f>=HYPERLINK("https://www.leilaoonline.net/lote/detalhe/188837", "CABINE PC200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=HYPERLINK("https://www.leilaoonline.net/lote/detalhe/188822", "046")</f>
      </c>
      <c r="B56" s="4" t="s">
        <f>=HYPERLINK("https://www.leilaoonline.net/lote/detalhe/188822", " U DE D65")</f>
      </c>
      <c r="C56" s="4" t="inlineStr">
        <is>
          <t>Não 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=HYPERLINK("https://www.leilaoonline.net/lote/detalhe/188821", "047")</f>
      </c>
      <c r="B57" s="4" t="s">
        <f>=HYPERLINK("https://www.leilaoonline.net/lote/detalhe/188821", " RODA GUIA DA CAT 325C")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=HYPERLINK("https://www.leilaoonline.net/lote/detalhe/188820", "048")</f>
      </c>
      <c r="B58" s="4" t="s">
        <f>=HYPERLINK("https://www.leilaoonline.net/lote/detalhe/188820", " PAR DE MOTOR DE TRAÇÃO P/ MINI ESCAVADEIRA UNIVERSAL")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=HYPERLINK("https://www.leilaoonline.net/lote/detalhe/188882", "049")</f>
      </c>
      <c r="B59" s="4" t="s">
        <f>=HYPERLINK("https://www.leilaoonline.net/lote/detalhe/188882", " PTO MOTO SCRAPER 621B")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=HYPERLINK("https://www.leilaoonline.net/lote/detalhe/188878", "050")</f>
      </c>
      <c r="B60" s="4" t="s">
        <f>=HYPERLINK("https://www.leilaoonline.net/lote/detalhe/188878", "ENGRENAGEM DIRECIONAL DO COMANDO LATERAL DO D6T-XL")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=HYPERLINK("https://www.leilaoonline.net/lote/detalhe/188869", "051")</f>
      </c>
      <c r="B61" s="4" t="s">
        <f>=HYPERLINK("https://www.leilaoonline.net/lote/detalhe/188869", " CARRETINHA /SEM DOCUMENTO")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=HYPERLINK("https://www.leilaoonline.net/lote/detalhe/188867", "052")</f>
      </c>
      <c r="B62" s="4" t="s">
        <f>=HYPERLINK("https://www.leilaoonline.net/lote/detalhe/188867", " TROCADOR DE CALOR COM BOMBA DA AGUA D6TXL")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=HYPERLINK("https://www.leilaoonline.net/lote/detalhe/188861", "053")</f>
      </c>
      <c r="B63" s="4" t="s">
        <f>=HYPERLINK("https://www.leilaoonline.net/lote/detalhe/188861", " TURBINA E COLETOR MOTOR C9")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=HYPERLINK("https://www.leilaoonline.net/lote/detalhe/188856", "054")</f>
      </c>
      <c r="B64" s="4" t="s">
        <f>=HYPERLINK("https://www.leilaoonline.net/lote/detalhe/188856", " CELA DA PATROL VOLVO G940")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=HYPERLINK("https://www.leilaoonline.net/lote/detalhe/188850", "055")</f>
      </c>
      <c r="B65" s="4" t="s">
        <f>=HYPERLINK("https://www.leilaoonline.net/lote/detalhe/188850", " BRAÇO DE ARRASTO DA ESCAVADEIRA 320BL")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=HYPERLINK("https://www.leilaoonline.net/lote/detalhe/188847", "056")</f>
      </c>
      <c r="B66" s="4" t="s">
        <f>=HYPERLINK("https://www.leilaoonline.net/lote/detalhe/188847", " 1 COROA DE GIRO DA ESCAVADEIRA CAT 336")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2.500,00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=HYPERLINK("https://www.leilaoonline.net/lote/detalhe/188838", "057")</f>
      </c>
      <c r="B67" s="4" t="s">
        <f>=HYPERLINK("https://www.leilaoonline.net/lote/detalhe/188838", "CONCHA PRA ESCAVADEIRA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=HYPERLINK("https://www.leilaoonline.net/lote/detalhe/188828", "058")</f>
      </c>
      <c r="B68" s="4" t="s">
        <f>=HYPERLINK("https://www.leilaoonline.net/lote/detalhe/188828", " MOTOR DE GIRO DE KOMATSU PC220")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2.000,00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=HYPERLINK("https://www.leilaoonline.net/lote/detalhe/188884", "059")</f>
      </c>
      <c r="B69" s="4" t="s">
        <f>=HYPERLINK("https://www.leilaoonline.net/lote/detalhe/188884", " PAR DE COLAR DO AD7 FIAT")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=HYPERLINK("https://www.leilaoonline.net/lote/detalhe/188835", "060")</f>
      </c>
      <c r="B70" s="4" t="s">
        <f>=HYPERLINK("https://www.leilaoonline.net/lote/detalhe/188835", "COMANDO HIDRÁULICO AKERMAN EC230B")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=HYPERLINK("https://www.leilaoonline.net/lote/detalhe/188902", "061")</f>
      </c>
      <c r="B71" s="4" t="s">
        <f>=HYPERLINK("https://www.leilaoonline.net/lote/detalhe/188902", "2 CAVALETES COM TAMPA PARA D6D")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3.000,00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=HYPERLINK("https://www.leilaoonline.net/lote/detalhe/188886", "062")</f>
      </c>
      <c r="B72" s="4" t="s">
        <f>=HYPERLINK("https://www.leilaoonline.net/lote/detalhe/188886", " ARADO HIDRÁULICO DE 5 FACAS")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=HYPERLINK("https://www.leilaoonline.net/lote/detalhe/188879", "063")</f>
      </c>
      <c r="B73" s="4" t="s">
        <f>=HYPERLINK("https://www.leilaoonline.net/lote/detalhe/188879", " TRANSMISSÃO MOTO SCRAPER 621, 621B, 623B, 627B")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=HYPERLINK("https://www.leilaoonline.net/lote/detalhe/188857", "065")</f>
      </c>
      <c r="B74" s="4" t="s">
        <f>=HYPERLINK("https://www.leilaoonline.net/lote/detalhe/188857", " MOTOR DE TRAÇÃO DIRECIONAL DO D6TXL")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=HYPERLINK("https://www.leilaoonline.net/lote/detalhe/188836", "066")</f>
      </c>
      <c r="B75" s="4" t="s">
        <f>=HYPERLINK("https://www.leilaoonline.net/lote/detalhe/188836", "1 MOTOR VOLVO D6 PARCIAL COM VIRABREQUIM E BOMBA INJETORA BOCHI")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=HYPERLINK("https://www.leilaoonline.net/lote/detalhe/188901", "067")</f>
      </c>
      <c r="B76" s="4" t="s">
        <f>=HYPERLINK("https://www.leilaoonline.net/lote/detalhe/188901", "BOMBA PC200")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3.500,00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=HYPERLINK("https://www.leilaoonline.net/lote/detalhe/188883", "068")</f>
      </c>
      <c r="B77" s="4" t="s">
        <f>=HYPERLINK("https://www.leilaoonline.net/lote/detalhe/188883", " BOMBA BOCH DO MOTOR 3306. INJEÇÃO DIRETA")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=HYPERLINK("https://www.leilaoonline.net/lote/detalhe/188866", "069")</f>
      </c>
      <c r="B78" s="4" t="s">
        <f>=HYPERLINK("https://www.leilaoonline.net/lote/detalhe/188866", " TRUCK D6T LADO DIREITO SEM RODA GUIA")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=HYPERLINK("https://www.leilaoonline.net/lote/detalhe/188865", "070")</f>
      </c>
      <c r="B79" s="4" t="s">
        <f>=HYPERLINK("https://www.leilaoonline.net/lote/detalhe/188865", "LÂMINA DO D6T-LX")</f>
      </c>
      <c r="C79" s="4" t="inlineStr">
        <is>
          <t>Não vendido</t>
        </is>
      </c>
      <c r="D79" s="4" t="inlineStr">
        <is>
          <t>1</t>
        </is>
      </c>
      <c r="E79" s="5" t="inlineStr">
        <is>
          <t>3.500,00</t>
        </is>
      </c>
      <c r="F79" s="4" t="inlineStr">
        <is>
          <t>1000.00</t>
        </is>
      </c>
    </row>
    <row collapsed="false" customFormat="false" customHeight="false" hidden="false" ht="12.1" outlineLevel="0" r="80">
      <c r="A80" s="5" t="s">
        <f>=HYPERLINK("https://www.leilaoonline.net/lote/detalhe/188860", "071")</f>
      </c>
      <c r="B80" s="4" t="s">
        <f>=HYPERLINK("https://www.leilaoonline.net/lote/detalhe/188860", " CONTROLADOR DE FREIO GRUPO DE VALVULA D6T")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3.500,00</t>
        </is>
      </c>
      <c r="F80" s="4" t="inlineStr">
        <is>
          <t>1000.00</t>
        </is>
      </c>
    </row>
    <row collapsed="false" customFormat="false" customHeight="false" hidden="false" ht="12.1" outlineLevel="0" r="81">
      <c r="A81" s="5" t="s">
        <f>=HYPERLINK("https://www.leilaoonline.net/lote/detalhe/188855", "072")</f>
      </c>
      <c r="B81" s="4" t="s">
        <f>=HYPERLINK("https://www.leilaoonline.net/lote/detalhe/188855", " ESCARIFICADOR PATROL VOLVO G940")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1000.00</t>
        </is>
      </c>
    </row>
    <row collapsed="false" customFormat="false" customHeight="false" hidden="false" ht="12.1" outlineLevel="0" r="82">
      <c r="A82" s="5" t="s">
        <f>=HYPERLINK("https://www.leilaoonline.net/lote/detalhe/188854", "073")</f>
      </c>
      <c r="B82" s="4" t="s">
        <f>=HYPERLINK("https://www.leilaoonline.net/lote/detalhe/188854", "MASCARA FRONTAL  D6TLX")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=HYPERLINK("https://www.leilaoonline.net/lote/detalhe/189866", "074")</f>
      </c>
      <c r="B83" s="4" t="s">
        <f>=HYPERLINK("https://www.leilaoonline.net/lote/detalhe/189866", " CHICOTE DO MÓDULO DO MOTOR COM AQUECEDOR C7")</f>
      </c>
      <c r="C83" s="4" t="inlineStr">
        <is>
          <t>Não vendido</t>
        </is>
      </c>
      <c r="D83" s="4" t="inlineStr">
        <is>
          <t>1</t>
        </is>
      </c>
      <c r="E83" s="5" t="inlineStr">
        <is>
          <t>3.000,00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=HYPERLINK("https://www.leilaoonline.net/lote/detalhe/188849", "075")</f>
      </c>
      <c r="B84" s="4" t="s">
        <f>=HYPERLINK("https://www.leilaoonline.net/lote/detalhe/188849", " MOTOR DE GIRO DA 320BL")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3.500,00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=HYPERLINK("https://www.leilaoonline.net/lote/detalhe/188839", "076")</f>
      </c>
      <c r="B85" s="4" t="s">
        <f>=HYPERLINK("https://www.leilaoonline.net/lote/detalhe/188839", " CONJUNTO HIDRÁULICO DA TRAÇÃO MESSA P/ ESTEIRA PUCHE VOGELE  MODELO 14AB2280 / 14AB/AB500")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1000.00</t>
        </is>
      </c>
    </row>
    <row collapsed="false" customFormat="false" customHeight="false" hidden="false" ht="12.1" outlineLevel="0" r="86">
      <c r="A86" s="5" t="s">
        <f>=HYPERLINK("https://www.leilaoonline.net/lote/detalhe/189869", "077")</f>
      </c>
      <c r="B86" s="4" t="s">
        <f>=HYPERLINK("https://www.leilaoonline.net/lote/detalhe/189869", " MOTOR C7 MARITIMO")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30.000,00</t>
        </is>
      </c>
      <c r="F86" s="4" t="inlineStr">
        <is>
          <t>3000.00</t>
        </is>
      </c>
    </row>
    <row collapsed="false" customFormat="false" customHeight="false" hidden="false" ht="12.1" outlineLevel="0" r="87">
      <c r="A87" s="5" t="s">
        <f>=HYPERLINK("https://www.leilaoonline.net/lote/detalhe/188876", "078")</f>
      </c>
      <c r="B87" s="4" t="s">
        <f>=HYPERLINK("https://www.leilaoonline.net/lote/detalhe/188876", " PAR DE DIFERENCIAL P/W20 E W30")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=HYPERLINK("https://www.leilaoonline.net/lote/detalhe/188870", "079")</f>
      </c>
      <c r="B88" s="4" t="s">
        <f>=HYPERLINK("https://www.leilaoonline.net/lote/detalhe/188870", " TRANSMISSÃO 621B")</f>
      </c>
      <c r="C88" s="4" t="inlineStr">
        <is>
          <t>Não vendido</t>
        </is>
      </c>
      <c r="D88" s="4" t="inlineStr">
        <is>
          <t>1</t>
        </is>
      </c>
      <c r="E88" s="5" t="inlineStr">
        <is>
          <t>4.000,00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=HYPERLINK("https://www.leilaoonline.net/lote/detalhe/188862", "080")</f>
      </c>
      <c r="B89" s="4" t="s">
        <f>=HYPERLINK("https://www.leilaoonline.net/lote/detalhe/188862", "BOMBA DIRECIONAL DO CAT D6T")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=HYPERLINK("https://www.leilaoonline.net/lote/detalhe/188808", "081")</f>
      </c>
      <c r="B90" s="4" t="s">
        <f>=HYPERLINK("https://www.leilaoonline.net/lote/detalhe/188808", "[ VÍDEO ] TRANSMISSÃO KOMATSU D85")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2000.00</t>
        </is>
      </c>
    </row>
    <row collapsed="false" customFormat="false" customHeight="false" hidden="false" ht="12.1" outlineLevel="0" r="91">
      <c r="A91" s="5" t="s">
        <f>=HYPERLINK("https://www.leilaoonline.net/lote/detalhe/189868", "082")</f>
      </c>
      <c r="B91" s="4" t="s">
        <f>=HYPERLINK("https://www.leilaoonline.net/lote/detalhe/189868", " TAMPA DE VALVULAS MOTOR C7")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=HYPERLINK("https://www.leilaoonline.net/lote/detalhe/188844", "083")</f>
      </c>
      <c r="B92" s="4" t="s">
        <f>=HYPERLINK("https://www.leilaoonline.net/lote/detalhe/188844", "PAR DE REDUTORES DE TRAÇÃO DA VOGELLI MODELO 14AB/AB500")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5.000,00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=HYPERLINK("https://www.leilaoonline.net/lote/detalhe/188841", "084")</f>
      </c>
      <c r="B93" s="4" t="s">
        <f>=HYPERLINK("https://www.leilaoonline.net/lote/detalhe/188841", "PAR DE ESTEIRA COM 49 ELOS DA ACABADORA VOGELLI 14AB2280")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=HYPERLINK("https://www.leilaoonline.net/lote/detalhe/188833", "085")</f>
      </c>
      <c r="B94" s="4" t="s">
        <f>=HYPERLINK("https://www.leilaoonline.net/lote/detalhe/188833", "2 MOTORES DE TRAÇÃO DA AKERMAN COM MOTOR HIDRÁULICO ADAPTÁVEL EM VOLVO 210, R210,PC200")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=HYPERLINK("https://www.leilaoonline.net/lote/detalhe/188829", "086")</f>
      </c>
      <c r="B95" s="4" t="s">
        <f>=HYPERLINK("https://www.leilaoonline.net/lote/detalhe/188829", " 2 REDUTORES DE TRAÇÃO DA FIATALLIS FX215")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=HYPERLINK("https://www.leilaoonline.net/lote/detalhe/188807", "087")</f>
      </c>
      <c r="B96" s="4" t="s">
        <f>=HYPERLINK("https://www.leilaoonline.net/lote/detalhe/188807", "COMANDO TRASEIRO COMPLETO KOMATSU D85")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5.000,00</t>
        </is>
      </c>
      <c r="F96" s="4" t="inlineStr">
        <is>
          <t>2000.00</t>
        </is>
      </c>
    </row>
    <row collapsed="false" customFormat="false" customHeight="false" hidden="false" ht="12.1" outlineLevel="0" r="97">
      <c r="A97" s="5" t="s">
        <f>=HYPERLINK("https://www.leilaoonline.net/lote/detalhe/188880", "088")</f>
      </c>
      <c r="B97" s="4" t="s">
        <f>=HYPERLINK("https://www.leilaoonline.net/lote/detalhe/188880", " RADIADOR MOTO SCRAPER 631C")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7.500,00</t>
        </is>
      </c>
      <c r="F97" s="4" t="inlineStr">
        <is>
          <t>1000.00</t>
        </is>
      </c>
    </row>
    <row collapsed="false" customFormat="false" customHeight="false" hidden="false" ht="12.1" outlineLevel="0" r="98">
      <c r="A98" s="5" t="s">
        <f>=HYPERLINK("https://www.leilaoonline.net/lote/detalhe/188875", "089")</f>
      </c>
      <c r="B98" s="4" t="s">
        <f>=HYPERLINK("https://www.leilaoonline.net/lote/detalhe/188875", " PNEU MEDIDA  33.5.35")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2000.00</t>
        </is>
      </c>
    </row>
    <row collapsed="false" customFormat="false" customHeight="false" hidden="false" ht="12.1" outlineLevel="0" r="99">
      <c r="A99" s="5" t="s">
        <f>=HYPERLINK("https://www.leilaoonline.net/lote/detalhe/188871", "090")</f>
      </c>
      <c r="B99" s="4" t="s">
        <f>=HYPERLINK("https://www.leilaoonline.net/lote/detalhe/188871", "[ VÍDEO ] GERADOR 30KVA MOTOR YANMAR 4 CILINDRO. ACOMPANHA CARRETINHA")</f>
      </c>
      <c r="C99" s="4" t="inlineStr">
        <is>
          <t>Não vendido</t>
        </is>
      </c>
      <c r="D99" s="4" t="inlineStr">
        <is>
          <t>9</t>
        </is>
      </c>
      <c r="E99" s="5" t="inlineStr">
        <is>
          <t>14.000,00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=HYPERLINK("https://www.leilaoonline.net/lote/detalhe/188891", "091")</f>
      </c>
      <c r="B100" s="4" t="s">
        <f>=HYPERLINK("https://www.leilaoonline.net/lote/detalhe/188891", "TRATOR DE ESTEIRA FIATALLIS 60CI")</f>
      </c>
      <c r="C100" s="4" t="inlineStr">
        <is>
          <t>Vendido</t>
        </is>
      </c>
      <c r="D100" s="4" t="inlineStr">
        <is>
          <t>13</t>
        </is>
      </c>
      <c r="E100" s="5" t="inlineStr">
        <is>
          <t>25.000,00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=HYPERLINK("https://www.leilaoonline.net/lote/detalhe/188877", "092")</f>
      </c>
      <c r="B101" s="4" t="s">
        <f>=HYPERLINK("https://www.leilaoonline.net/lote/detalhe/188877", "MOTOR 3306 COM PLACA ")</f>
      </c>
      <c r="C101" s="4" t="inlineStr">
        <is>
          <t>Vendido</t>
        </is>
      </c>
      <c r="D101" s="4" t="inlineStr">
        <is>
          <t>1</t>
        </is>
      </c>
      <c r="E101" s="5" t="inlineStr">
        <is>
          <t>15.000,00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=HYPERLINK("https://www.leilaoonline.net/lote/detalhe/188899", "093")</f>
      </c>
      <c r="B102" s="4" t="s">
        <f>=HYPERLINK("https://www.leilaoonline.net/lote/detalhe/188899", "MOTONIVELADORA NEW HOLLAND 140")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5.000,00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=HYPERLINK("https://www.leilaoonline.net/lote/detalhe/188898", "094")</f>
      </c>
      <c r="B103" s="4" t="s">
        <f>=HYPERLINK("https://www.leilaoonline.net/lote/detalhe/188898", "[ VÍDEO ] TRATOR MAX 85 ANO 2013.")</f>
      </c>
      <c r="C103" s="4" t="inlineStr">
        <is>
          <t>Não vendido</t>
        </is>
      </c>
      <c r="D103" s="4" t="inlineStr">
        <is>
          <t>7</t>
        </is>
      </c>
      <c r="E103" s="5" t="inlineStr">
        <is>
          <t>34.000,00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=HYPERLINK("https://www.leilaoonline.net/lote/detalhe/188897", "095")</f>
      </c>
      <c r="B104" s="4" t="s">
        <f>=HYPERLINK("https://www.leilaoonline.net/lote/detalhe/188897", " MANIPULADOR JCB 535 2014")</f>
      </c>
      <c r="C104" s="4" t="inlineStr">
        <is>
          <t>Lote retirado</t>
        </is>
      </c>
      <c r="D104" s="4" t="inlineStr">
        <is>
          <t>1</t>
        </is>
      </c>
      <c r="E104" s="5" t="inlineStr">
        <is>
          <t>20.000,00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=HYPERLINK("https://www.leilaoonline.net/lote/detalhe/188896", "096")</f>
      </c>
      <c r="B105" s="4" t="s">
        <f>=HYPERLINK("https://www.leilaoonline.net/lote/detalhe/188896", " TRATOR FIATALLIS AD7B ANO 77")</f>
      </c>
      <c r="C105" s="4" t="inlineStr">
        <is>
          <t>Lote retirado</t>
        </is>
      </c>
      <c r="D105" s="4" t="inlineStr">
        <is>
          <t>10</t>
        </is>
      </c>
      <c r="E105" s="5" t="inlineStr">
        <is>
          <t>29.000,00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=HYPERLINK("https://www.leilaoonline.net/lote/detalhe/188895", "097")</f>
      </c>
      <c r="B106" s="4" t="s">
        <f>=HYPERLINK("https://www.leilaoonline.net/lote/detalhe/188895", " TRATOR MASSEY FERGUSON 6360 ANO 2010")</f>
      </c>
      <c r="C106" s="4" t="inlineStr">
        <is>
          <t>Lote retirado</t>
        </is>
      </c>
      <c r="D106" s="4" t="inlineStr">
        <is>
          <t>20</t>
        </is>
      </c>
      <c r="E106" s="5" t="inlineStr">
        <is>
          <t>39.000,00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=HYPERLINK("https://www.leilaoonline.net/lote/detalhe/188894", "098")</f>
      </c>
      <c r="B107" s="4" t="s">
        <f>=HYPERLINK("https://www.leilaoonline.net/lote/detalhe/188894", " ROLO XCMG")</f>
      </c>
      <c r="C107" s="4" t="inlineStr">
        <is>
          <t>Lote retirado</t>
        </is>
      </c>
      <c r="D107" s="4" t="inlineStr">
        <is>
          <t>7</t>
        </is>
      </c>
      <c r="E107" s="5" t="inlineStr">
        <is>
          <t>26.000,00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=HYPERLINK("https://www.leilaoonline.net/lote/detalhe/188893", "099")</f>
      </c>
      <c r="B108" s="4" t="s">
        <f>=HYPERLINK("https://www.leilaoonline.net/lote/detalhe/188893", "[ VÍDEO ] RETROESCAVADEIRA NEW HOLLAND LB90 ANO 2013")</f>
      </c>
      <c r="C108" s="4" t="inlineStr">
        <is>
          <t>Lote retirado</t>
        </is>
      </c>
      <c r="D108" s="4" t="inlineStr">
        <is>
          <t>5</t>
        </is>
      </c>
      <c r="E108" s="5" t="inlineStr">
        <is>
          <t>24.000,00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=HYPERLINK("https://www.leilaoonline.net/lote/detalhe/188888", "100")</f>
      </c>
      <c r="B109" s="4" t="s">
        <f>=HYPERLINK("https://www.leilaoonline.net/lote/detalhe/188888", "ROLO HYSTER 621A MOTOR SCANIA")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20.000,00</t>
        </is>
      </c>
      <c r="F109" s="4" t="inlineStr">
        <is>
          <t>1000.00</t>
        </is>
      </c>
    </row>
    <row collapsed="false" customFormat="false" customHeight="false" hidden="false" ht="12.1" outlineLevel="0" r="110">
      <c r="A110" s="5" t="s">
        <f>=HYPERLINK("https://www.leilaoonline.net/lote/detalhe/188874", "102")</f>
      </c>
      <c r="B110" s="4" t="s">
        <f>=HYPERLINK("https://www.leilaoonline.net/lote/detalhe/188874", " MOTOR 3408 FUNCIONANDO")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=HYPERLINK("https://www.leilaoonline.net/lote/detalhe/188873", "103")</f>
      </c>
      <c r="B111" s="4" t="s">
        <f>=HYPERLINK("https://www.leilaoonline.net/lote/detalhe/188873", " TRANSMISSÃO CAT 631E AUTOMATICA")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15.000,00</t>
        </is>
      </c>
      <c r="F111" s="4" t="inlineStr">
        <is>
          <t>1000.00</t>
        </is>
      </c>
    </row>
    <row collapsed="false" customFormat="false" customHeight="false" hidden="false" ht="12.1" outlineLevel="0" r="112">
      <c r="A112" s="5" t="s">
        <f>=HYPERLINK("https://www.leilaoonline.net/lote/detalhe/188845", "104")</f>
      </c>
      <c r="B112" s="4" t="s">
        <f>=HYPERLINK("https://www.leilaoonline.net/lote/detalhe/188845", "[ VÍDEO ]  EMPILHADEIRA TOYOTA MOTOR MECEDES 366 CAIXA CLARK")</f>
      </c>
      <c r="C112" s="4" t="inlineStr">
        <is>
          <t>Lote retirado</t>
        </is>
      </c>
      <c r="D112" s="4" t="inlineStr">
        <is>
          <t>13</t>
        </is>
      </c>
      <c r="E112" s="5" t="inlineStr">
        <is>
          <t>32.000,00</t>
        </is>
      </c>
      <c r="F112" s="4" t="inlineStr">
        <is>
          <t>1000.00</t>
        </is>
      </c>
    </row>
    <row collapsed="false" customFormat="false" customHeight="false" hidden="false" ht="12.1" outlineLevel="0" r="113">
      <c r="A113" s="5" t="s">
        <f>=HYPERLINK("https://www.leilaoonline.net/lote/detalhe/188840", "105")</f>
      </c>
      <c r="B113" s="4" t="s">
        <f>=HYPERLINK("https://www.leilaoonline.net/lote/detalhe/188840", "[ VÍDEO ] Empilhadeira Hyster H170HD diesel 2008 operacional ")</f>
      </c>
      <c r="C113" s="4" t="inlineStr">
        <is>
          <t>Não vendido</t>
        </is>
      </c>
      <c r="D113" s="4" t="inlineStr">
        <is>
          <t>42</t>
        </is>
      </c>
      <c r="E113" s="5" t="inlineStr">
        <is>
          <t>62.000,00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=HYPERLINK("https://www.leilaoonline.net/lote/detalhe/190014", "106")</f>
      </c>
      <c r="B114" s="4" t="s">
        <f>=HYPERLINK("https://www.leilaoonline.net/lote/detalhe/190014", "MUNCK 6 toneladas")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500.00</t>
        </is>
      </c>
    </row>
    <row collapsed="false" customFormat="false" customHeight="false" hidden="false" ht="12.1" outlineLevel="0" r="115">
      <c r="A115" s="5" t="s">
        <f>=HYPERLINK("https://www.leilaoonline.net/lote/detalhe/190015", "107")</f>
      </c>
      <c r="B115" s="4" t="s">
        <f>=HYPERLINK("https://www.leilaoonline.net/lote/detalhe/190015", "ROLO DYNAPAC MOD CA25. OPERACIONAL")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75.000,00</t>
        </is>
      </c>
      <c r="F115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2026-03-27T01:34:56.00Z</dcterms:created>
  <dc:creator>Tellks Tecnologia</dc:creator>
  <cp:revision>0</cp:revision>
</cp:coreProperties>
</file>