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94 LOTES: PÁ CARREG. *TRATORES * VEÍCULOS * CAMINHÕES * IMPLEMENTOS * PEÇAS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=HYPERLINK("https://www.leilaoonline.net/lote/detalhe/12396", "001")</f>
      </c>
      <c r="B11" s="4" t="s">
        <f>=HYPERLINK("https://www.leilaoonline.net/lote/detalhe/12396", " Gol 1.0 Total Flex - Ano 2012/2013  - Cor Branca - ACIDENTADO - PROBLEMA NO CABEÇOTE PLACA:  AWC-9872  CHASSI:  9BWAA05W7DP083606  PATRM.: 30794")</f>
      </c>
      <c r="C11" s="4" t="inlineStr">
        <is>
          <t>Vendido</t>
        </is>
      </c>
      <c r="D11" s="4" t="inlineStr">
        <is>
          <t>9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=HYPERLINK("https://www.leilaoonline.net/lote/detalhe/12437", "002")</f>
      </c>
      <c r="B12" s="4" t="s">
        <f>=HYPERLINK("https://www.leilaoonline.net/lote/detalhe/12437", " Gol 1.0 GIV - Ano 2008/2009 - Cor Branca PLACA: AQT-0543 CHASSI: 9BWAA05WB9T149496 PATRM.: 31043")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=HYPERLINK("https://www.leilaoonline.net/lote/detalhe/12444", "003")</f>
      </c>
      <c r="B13" s="4" t="s">
        <f>=HYPERLINK("https://www.leilaoonline.net/lote/detalhe/12444", " Cam. MBB 2638 6x4 - Ano1999 - Cor Branca - no chassis Plataforma -  NÃO FUNCIONA / VISITAR. PLACA:  AJA-4556  CHASSI:  9BM696365XB211085  PATRM.: 10224")</f>
      </c>
      <c r="C13" s="4" t="inlineStr">
        <is>
          <t>Vendido</t>
        </is>
      </c>
      <c r="D13" s="4" t="inlineStr">
        <is>
          <t>3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=HYPERLINK("https://www.leilaoonline.net/lote/detalhe/12441", "004")</f>
      </c>
      <c r="B14" s="4" t="s">
        <f>=HYPERLINK("https://www.leilaoonline.net/lote/detalhe/12441", " Cam. MBB 2423 K - Ano2001 - Cor Branca - no Chassis Plataforma - NÃO FUNCIONA / VISITAR. PLACA:  CYU-5287  CHASSI:  9BM6933861B290416  PATRM.: 10269")</f>
      </c>
      <c r="C14" s="4" t="inlineStr">
        <is>
          <t>Vendido</t>
        </is>
      </c>
      <c r="D14" s="4" t="inlineStr">
        <is>
          <t>37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=HYPERLINK("https://www.leilaoonline.net/lote/detalhe/12435", "005")</f>
      </c>
      <c r="B15" s="4" t="s">
        <f>=HYPERLINK("https://www.leilaoonline.net/lote/detalhe/12435", " Cam. Ford Cargo 2628 Ano 2007/2008 - Cor Branca no Chassis Plataforma -  NÃO FUNCIONA / VISITAR. PLACA:  APO-9158  CHASSI:  9BFZCEEX28BB02460  PATRM.: 10403")</f>
      </c>
      <c r="C15" s="4" t="inlineStr">
        <is>
          <t>Vendido</t>
        </is>
      </c>
      <c r="D15" s="4" t="inlineStr">
        <is>
          <t>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=HYPERLINK("https://www.leilaoonline.net/lote/detalhe/12440", "006")</f>
      </c>
      <c r="B16" s="4" t="s">
        <f>=HYPERLINK("https://www.leilaoonline.net/lote/detalhe/12440", " Cam. Ford C.1722E - Ano 2007/2008 - Cor Branco no Chassis Plataforma -  NÃO FUNCIONA / VISITAR. PLACA:  APR-2891  CHASSI:  9BFYCE7V28BB03423  PATRM.: 10404")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=HYPERLINK("https://www.leilaoonline.net/lote/detalhe/12430", "007")</f>
      </c>
      <c r="B17" s="4" t="s">
        <f>=HYPERLINK("https://www.leilaoonline.net/lote/detalhe/12430", " Cam. Ford C. 1622 - Ano2001 Cor Branco Plataforma Chassis -   NÃO FUNCIONA / VISITAR. PLACA:  MCC-8142  CHASSI:  9BFYTNFT41BB05499REM  PATRM.: 10498")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=HYPERLINK("https://www.leilaoonline.net/lote/detalhe/12439", "009")</f>
      </c>
      <c r="B18" s="4" t="s">
        <f>=HYPERLINK("https://www.leilaoonline.net/lote/detalhe/12439", " Gol 1.0 Total Flex - Ano 2014/2015  - Cor Branca PLACA:  AZG-5629  CHASSI:  9BWAA45U7FP549429  PATRM.: 30973")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=HYPERLINK("https://www.leilaoonline.net/lote/detalhe/12417", "010")</f>
      </c>
      <c r="B19" s="4" t="s">
        <f>=HYPERLINK("https://www.leilaoonline.net/lote/detalhe/12417", " Cam. MBB 2638 6x4 - Ano 2000 Cor Branco no Chassis Plataforma - CAMBIO TRAVADO - PROBLEMAS NA MANOPLA DO CAMBIO;  NÃO FUNCIONA / VISITAR. PLACA:  AJR-3126  CHASSI:  9BM696365YB252097  PATRM.: 10253")</f>
      </c>
      <c r="C19" s="4" t="inlineStr">
        <is>
          <t>Vendido</t>
        </is>
      </c>
      <c r="D19" s="4" t="inlineStr">
        <is>
          <t>9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=HYPERLINK("https://www.leilaoonline.net/lote/detalhe/12426", "011")</f>
      </c>
      <c r="B20" s="4" t="s">
        <f>=HYPERLINK("https://www.leilaoonline.net/lote/detalhe/12426", " Cam. MBB 2638 - Ano2001 - Cor Branca no chassis Plataforma PLACA:  CYU-5295  CHASSI:  9BM6963651B286655  PATRM.: 10281")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=HYPERLINK("https://www.leilaoonline.net/lote/detalhe/12421", "012")</f>
      </c>
      <c r="B21" s="4" t="s">
        <f>=HYPERLINK("https://www.leilaoonline.net/lote/detalhe/12421", " Cam. MBB 2638 6x4 - Ano 2001 - Cor Branco no Chassis Plataforma - PROBLEMAS NO MOTOR. PLACA:  CYU-5294  CHASSI:  9BM6963651B286046  PATRM.: 10282")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=HYPERLINK("https://www.leilaoonline.net/lote/detalhe/12425", "013")</f>
      </c>
      <c r="B22" s="4" t="s">
        <f>=HYPERLINK("https://www.leilaoonline.net/lote/detalhe/12425", " Cam. MBB 710 - Ano 2001 - Cor Branco Carroceria Fechada (Bau) Patr. 40544 PLACA:  ABY-1148 CHASSI: 9BM6881561B286085 PATRM.: 10285")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=HYPERLINK("https://www.leilaoonline.net/lote/detalhe/12422", "014")</f>
      </c>
      <c r="B23" s="4" t="s">
        <f>=HYPERLINK("https://www.leilaoonline.net/lote/detalhe/12422", " Cam. MBB 1620 - Ano 2001 - Cor Branco no Chassis Plataforma. PLACA:  ABY-1228  CHASSI:  PBM6950141B278362  PATRM.: 10287")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=HYPERLINK("https://www.leilaoonline.net/lote/detalhe/12381", "015")</f>
      </c>
      <c r="B24" s="4" t="s">
        <f>=HYPERLINK("https://www.leilaoonline.net/lote/detalhe/12381", " Cam. MBB 2638 6x4 - Ano 2002 Cor Branco - no chassis Plataforma PLACA:  CYU-7386  CHASSI: 9BM6963652B311005  PATRM.: 10302")</f>
      </c>
      <c r="C24" s="4" t="inlineStr">
        <is>
          <t>Vendido</t>
        </is>
      </c>
      <c r="D24" s="4" t="inlineStr">
        <is>
          <t>12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=HYPERLINK("https://www.leilaoonline.net/lote/detalhe/12391", "016")</f>
      </c>
      <c r="B25" s="4" t="s">
        <f>=HYPERLINK("https://www.leilaoonline.net/lote/detalhe/12391", " SUCATA - Cam. MBB 2638 6x4 - Ano 2002 Cor Branco C/Carroceria  S/Nr. Patr. -  SUCATA - Veiculo sem documento, aproveitamento para desmanche. PLACA: CYU-7389 CHASSI: 9BM6963652B314706 PATRM.: 10303")</f>
      </c>
      <c r="C25" s="4" t="inlineStr">
        <is>
          <t>Vendido</t>
        </is>
      </c>
      <c r="D25" s="4" t="inlineStr">
        <is>
          <t>41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=HYPERLINK("https://www.leilaoonline.net/lote/detalhe/12394", "017")</f>
      </c>
      <c r="B26" s="4" t="s">
        <f>=HYPERLINK("https://www.leilaoonline.net/lote/detalhe/12394", " Cam. MBB 2423 K - Ano2003 - Cor Branco no Chassis Plataforma. PLACA:  CYU-9454  CHASSI:  9BM6933863B349309  PATRM.: 10314")</f>
      </c>
      <c r="C26" s="4" t="inlineStr">
        <is>
          <t>Vendido</t>
        </is>
      </c>
      <c r="D26" s="4" t="inlineStr">
        <is>
          <t>36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=HYPERLINK("https://www.leilaoonline.net/lote/detalhe/12383", "018")</f>
      </c>
      <c r="B27" s="4" t="s">
        <f>=HYPERLINK("https://www.leilaoonline.net/lote/detalhe/12383", " SUCATA - Cam. MBB 2638 6x4 - Ano 2003 Cor Branco no Chasssis Plataforma - SUCATA -Veiculo sem documento, aproveitamento para desmanche. PLACA:  ALI-4182  CHASSI: 9BM6963653B350631 PATRM.: 10313")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=HYPERLINK("https://www.leilaoonline.net/lote/detalhe/12388", "019")</f>
      </c>
      <c r="B28" s="4" t="s">
        <f>=HYPERLINK("https://www.leilaoonline.net/lote/detalhe/12388", " Cam. MBB 710 - Ano 2003 Cor Branco Carroceria Fechada (Bau) Patr. 40543. PLACA:  ALL-2061  CHASSI:  9BM6881563B347240  PATRM.: 10319")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=HYPERLINK("https://www.leilaoonline.net/lote/detalhe/12427", "020")</f>
      </c>
      <c r="B29" s="4" t="s">
        <f>=HYPERLINK("https://www.leilaoonline.net/lote/detalhe/12427", " Cam. MBB 710 - Ano 2003 Cor Branco Carroceria Fechada (Bau) Patr. 40849 PLACA:  ALI-7698  CHASSI:  9BM6881563B346926  PATRM.: 10320")</f>
      </c>
      <c r="C29" s="4" t="inlineStr">
        <is>
          <t>Vendido</t>
        </is>
      </c>
      <c r="D29" s="4" t="inlineStr">
        <is>
          <t>34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=HYPERLINK("https://www.leilaoonline.net/lote/detalhe/12429", "021")</f>
      </c>
      <c r="B30" s="4" t="s">
        <f>=HYPERLINK("https://www.leilaoonline.net/lote/detalhe/12429", " Cam. MBB 710 - Ano 1999/2000 Cor Branco Carroceria Fechada (Bau) Patr. 4561 PLACA:  AJA-4566  CHASSI:  9BM688156YB217540  PATRM.: 10221")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=HYPERLINK("https://www.leilaoonline.net/lote/detalhe/12449", "022")</f>
      </c>
      <c r="B31" s="4" t="s">
        <f>=HYPERLINK("https://www.leilaoonline.net/lote/detalhe/12449", " Cam. MBB 2638 6x4 - Ano2002 Cor Branco no Chasis Plataforma -  PROBLEMAS NO MOTOR E RADIADOR DE ÓLEO. PLACA:  CYU-7382  CHASSI:  9BM6963652B314384  PATRM.: 10361")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=HYPERLINK("https://www.leilaoonline.net/lote/detalhe/12442", "023")</f>
      </c>
      <c r="B32" s="4" t="s">
        <f>=HYPERLINK("https://www.leilaoonline.net/lote/detalhe/12442", " Cam. MBB 1418 E - Ano 2006 - Cor Branco Carroceria Aberta C/ Cabine Patr. 41812. PLACA:  AOH-4036  CHASSI:  9BM9580346B502162  PATRM.: 10365")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=HYPERLINK("https://www.leilaoonline.net/lote/detalhe/12419", "024")</f>
      </c>
      <c r="B33" s="4" t="s">
        <f>=HYPERLINK("https://www.leilaoonline.net/lote/detalhe/12419", " Cam. Volvo FM 12 420 6X4T- Ano 2005/2006 Cor Branco Cavalo Mecanico -   PLACA:  ANH-5316  CHASSI:  9BVAN60D26E716447  PATRM.: 10359")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=HYPERLINK("https://www.leilaoonline.net/lote/detalhe/12418", "025")</f>
      </c>
      <c r="B34" s="4" t="s">
        <f>=HYPERLINK("https://www.leilaoonline.net/lote/detalhe/12418", " Cam. Volvo FM12 440 - Ano 2006/2007 Cor Branco - Cavalo mec. Acidentado, Motor Fundido (  Cxs. Com acessorios) PLACA:  DJO-7434  CHASSI:  9BVAS02DX7E730603  PATRM.: 10387")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=HYPERLINK("https://www.leilaoonline.net/lote/detalhe/12411", "026")</f>
      </c>
      <c r="B35" s="4" t="s">
        <f>=HYPERLINK("https://www.leilaoonline.net/lote/detalhe/12411", " Cam. Volvo FM 440 - Ano 2007 - Cor Branca no Chassis Plataforma -  PROBLEMAS NO CABEÇOTE DO MOTOR. DIFERENCIAL.  PLACA:  AOX-9761  CHASSI: 93KAS02D77E732048 PATRM.: 10532")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=HYPERLINK("https://www.leilaoonline.net/lote/detalhe/13042", "027")</f>
      </c>
      <c r="B36" s="4" t="s">
        <f>=HYPERLINK("https://www.leilaoonline.net/lote/detalhe/13042", "Onibus MBB/OF 1620 - Ano 1995/1996 Cor Amarelo Patrm.:10327 Placa:  KOE-8411 CHASSI:9BM384087SB079395")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=HYPERLINK("https://www.leilaoonline.net/lote/detalhe/12406", "028")</f>
      </c>
      <c r="B37" s="4" t="s">
        <f>=HYPERLINK("https://www.leilaoonline.net/lote/detalhe/12406", " Micro-Onibus VW 9 150 - Ano2007 - Cor Branca. PLACA:  APD-5578  CHASSI:  9BWD252RX7R726545  PATRM.: 10508")</f>
      </c>
      <c r="C37" s="4" t="inlineStr">
        <is>
          <t>Vendido</t>
        </is>
      </c>
      <c r="D37" s="4" t="inlineStr">
        <is>
          <t>28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=HYPERLINK("https://www.leilaoonline.net/lote/detalhe/12447", "030")</f>
      </c>
      <c r="B38" s="4" t="s">
        <f>=HYPERLINK("https://www.leilaoonline.net/lote/detalhe/12447", " Trator MF 272 - Ano 1991 - S/ Cabine  SERIE: 9005000261 PATRM.: 20622")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=HYPERLINK("https://www.leilaoonline.net/lote/detalhe/12433", "037")</f>
      </c>
      <c r="B39" s="4" t="s">
        <f>=HYPERLINK("https://www.leilaoonline.net/lote/detalhe/12433", " Trator Valtra BL 900 4x4 - Ano 2005 - C/ Cabine Patr.40946  SERIE: 09004522650  PATRM.: 20520")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=HYPERLINK("https://www.leilaoonline.net/lote/detalhe/12431", "043")</f>
      </c>
      <c r="B40" s="4" t="s">
        <f>=HYPERLINK("https://www.leilaoonline.net/lote/detalhe/12431", " Trator Valtra BH185 - Ano 2008 cabine sem patr. SERIE: 1854C48M000383  PATRM.: 20840")</f>
      </c>
      <c r="C40" s="4" t="inlineStr">
        <is>
          <t>Vendido</t>
        </is>
      </c>
      <c r="D40" s="4" t="inlineStr">
        <is>
          <t>28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=HYPERLINK("https://www.leilaoonline.net/lote/detalhe/12382", "044")</f>
      </c>
      <c r="B41" s="4" t="s">
        <f>=HYPERLINK("https://www.leilaoonline.net/lote/detalhe/12382", " Trator Valtra BH185 - Ano 2008 - C/ Cabine S/Patr. SERIE: H185226602                   PATRM.: 20845")</f>
      </c>
      <c r="C41" s="4" t="inlineStr">
        <is>
          <t>Vendido</t>
        </is>
      </c>
      <c r="D41" s="4" t="inlineStr">
        <is>
          <t>37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=HYPERLINK("https://www.leilaoonline.net/lote/detalhe/12401", "045")</f>
      </c>
      <c r="B42" s="4" t="s">
        <f>=HYPERLINK("https://www.leilaoonline.net/lote/detalhe/12401", " Challenger Cat MT 765 Est.II Ano 2008/2009  SERIE: JLW01103  PATRM.: 20877")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=HYPERLINK("https://www.leilaoonline.net/lote/detalhe/12386", "047")</f>
      </c>
      <c r="B43" s="4" t="s">
        <f>=HYPERLINK("https://www.leilaoonline.net/lote/detalhe/12386", " Pulverizador Herbiplus G2 - Desseca SERIE: OP3439  PATRM.: 51299")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=HYPERLINK("https://www.leilaoonline.net/lote/detalhe/12399", "048")</f>
      </c>
      <c r="B44" s="4" t="s">
        <f>=HYPERLINK("https://www.leilaoonline.net/lote/detalhe/12399", " Pulverizador PJ 800 - Herb-Dessec - Ano 2000 S/ SERIE PATRM.: 51315")</f>
      </c>
      <c r="C44" s="4" t="inlineStr">
        <is>
          <t>Vendido</t>
        </is>
      </c>
      <c r="D44" s="4" t="inlineStr">
        <is>
          <t>6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=HYPERLINK("https://www.leilaoonline.net/lote/detalhe/12443", "049")</f>
      </c>
      <c r="B45" s="4" t="s">
        <f>=HYPERLINK("https://www.leilaoonline.net/lote/detalhe/12443", " Subsolador Ikeda - Ano 2011 SÉRIE: DPT220M0011B002 PATRM.: 51390")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=HYPERLINK("https://www.leilaoonline.net/lote/detalhe/12404", "050")</f>
      </c>
      <c r="B46" s="4" t="s">
        <f>=HYPERLINK("https://www.leilaoonline.net/lote/detalhe/12404", " Subsolador Stara Mod. 934 - Ano 1998  SERIE ASA-CR-DCR-00/090  PATRM.: 50452")</f>
      </c>
      <c r="C46" s="4" t="inlineStr">
        <is>
          <t>Vendido</t>
        </is>
      </c>
      <c r="D46" s="4" t="inlineStr">
        <is>
          <t>35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=HYPERLINK("https://www.leilaoonline.net/lote/detalhe/12400", "051")</f>
      </c>
      <c r="B47" s="4" t="s">
        <f>=HYPERLINK("https://www.leilaoonline.net/lote/detalhe/12400", " Carreta de Torta de Filtro DMB - Ano 1997 S/SERIE PATRM.: 50225")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=HYPERLINK("https://www.leilaoonline.net/lote/detalhe/12402", "052")</f>
      </c>
      <c r="B48" s="4" t="s">
        <f>=HYPERLINK("https://www.leilaoonline.net/lote/detalhe/12402", " Carreta de Torta de Filtro DMB - Ano 1997 S/SERIE PATRM.: 50815")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=HYPERLINK("https://www.leilaoonline.net/lote/detalhe/12405", "054")</f>
      </c>
      <c r="B49" s="4" t="s">
        <f>=HYPERLINK("https://www.leilaoonline.net/lote/detalhe/12405", " Distribuidor Adubo/Calcario Serrana - Ano 2008 SERIE: 01006 PATRM.: 51045")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=HYPERLINK("https://www.leilaoonline.net/lote/detalhe/12423", "056")</f>
      </c>
      <c r="B50" s="4" t="s">
        <f>=HYPERLINK("https://www.leilaoonline.net/lote/detalhe/12423", " Sulcador Adubador Civemasa - Ano 2001 S/SERIE PATRM.: 50626")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=HYPERLINK("https://www.leilaoonline.net/lote/detalhe/12407", "057")</f>
      </c>
      <c r="B51" s="4" t="s">
        <f>=HYPERLINK("https://www.leilaoonline.net/lote/detalhe/12407", " Roçadeira Tatu Marchesan - Ano 2000 S/Nr. Patr. S/SERIE PATRM.: 51318")</f>
      </c>
      <c r="C51" s="4" t="inlineStr">
        <is>
          <t>Vendido</t>
        </is>
      </c>
      <c r="D51" s="4" t="inlineStr">
        <is>
          <t>5</t>
        </is>
      </c>
      <c r="E51" s="5" t="inlineStr">
        <is>
          <t>1.800,00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=HYPERLINK("https://www.leilaoonline.net/lote/detalhe/12412", "058")</f>
      </c>
      <c r="B52" s="4" t="s">
        <f>=HYPERLINK("https://www.leilaoonline.net/lote/detalhe/12412", " Prentice T 2280 Blount - Ano 2006 - V SERIE 2280PR63108  PATRM.: 20774")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=HYPERLINK("https://www.leilaoonline.net/lote/detalhe/12428", "060")</f>
      </c>
      <c r="B53" s="4" t="s">
        <f>=HYPERLINK("https://www.leilaoonline.net/lote/detalhe/12428", " Prentice T 280 Blount - Ano 2005 SERIE: D280PR59765  PATRM.: 20497")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=HYPERLINK("https://www.leilaoonline.net/lote/detalhe/12420", "061")</f>
      </c>
      <c r="B54" s="4" t="s">
        <f>=HYPERLINK("https://www.leilaoonline.net/lote/detalhe/12420", " Prentice T 280 Blount - Ano 2006 SERIE: D280PR59880 PATRM.: 20539")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=HYPERLINK("https://www.leilaoonline.net/lote/detalhe/12415", "062")</f>
      </c>
      <c r="B55" s="4" t="s">
        <f>=HYPERLINK("https://www.leilaoonline.net/lote/detalhe/12415", " Prentice T 310 E - Ano 1998 SERIE: Z206799 PATRM.: 20583")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=HYPERLINK("https://www.leilaoonline.net/lote/detalhe/12410", "063")</f>
      </c>
      <c r="B56" s="4" t="s">
        <f>=HYPERLINK("https://www.leilaoonline.net/lote/detalhe/12410", " Prentice T 2280 Blount - Ano 2006 SERIE: 2280PR61949 PATRM.: 20770")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=HYPERLINK("https://www.leilaoonline.net/lote/detalhe/12416", "064")</f>
      </c>
      <c r="B57" s="4" t="s">
        <f>=HYPERLINK("https://www.leilaoonline.net/lote/detalhe/12416", " Prentice T 2280 Blount - Ano 2006 SERIE: 2280PR63101 PATRM.: 20771")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=HYPERLINK("https://www.leilaoonline.net/lote/detalhe/12414", "065")</f>
      </c>
      <c r="B58" s="4" t="s">
        <f>=HYPERLINK("https://www.leilaoonline.net/lote/detalhe/12414", " Prentice T 2280 Blount - Ano 2006 SERIE: 2280PR63081 PATRM.: 20772")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=HYPERLINK("https://www.leilaoonline.net/lote/detalhe/12424", "066")</f>
      </c>
      <c r="B59" s="4" t="s">
        <f>=HYPERLINK("https://www.leilaoonline.net/lote/detalhe/12424", " Prentice T 2280 Blount - Ano 2006 SERIE: 2280PR63097 PATRM.: 20773")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=HYPERLINK("https://www.leilaoonline.net/lote/detalhe/12413", "067")</f>
      </c>
      <c r="B60" s="4" t="s">
        <f>=HYPERLINK("https://www.leilaoonline.net/lote/detalhe/12413", " Prentice T 2280 Blount - Ano 2008  SERIE: 2280PR63448  PATRM.: 20834")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=HYPERLINK("https://www.leilaoonline.net/lote/detalhe/12395", "069")</f>
      </c>
      <c r="B61" s="4" t="s">
        <f>=HYPERLINK("https://www.leilaoonline.net/lote/detalhe/12395", " Carroceria Comboio Patr. 40352 Contendo 1-Caixa Oleo - 3-Tambor 35lts. 1-Tanque Plastico Combustivel 1-Caixa Oleo Queimado.  PATRM.: 40352")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=HYPERLINK("https://www.leilaoonline.net/lote/detalhe/12389", "070")</f>
      </c>
      <c r="B62" s="4" t="s">
        <f>=HYPERLINK("https://www.leilaoonline.net/lote/detalhe/12389", " Capota Strada Cor Branca - 1Pç.")</f>
      </c>
      <c r="C62" s="4" t="inlineStr">
        <is>
          <t>Vendido</t>
        </is>
      </c>
      <c r="D62" s="4" t="inlineStr">
        <is>
          <t>5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=HYPERLINK("https://www.leilaoonline.net/lote/detalhe/12398", "071")</f>
      </c>
      <c r="B63" s="4" t="s">
        <f>=HYPERLINK("https://www.leilaoonline.net/lote/detalhe/12398", " 01 MAQUINA SOLDA ESAB A-10 MED-44BR S/ PATR. -1PÇ// 02 MAQUINA SOLDA BAMBOZI TDC465  - PATR. 440939 -1PÇ. //MAQUINA SOLDA BAMBOZI TRR2600S-PATR. 441023 - 1PÇ.")</f>
      </c>
      <c r="C63" s="4" t="inlineStr">
        <is>
          <t>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=HYPERLINK("https://www.leilaoonline.net/lote/detalhe/12390", "072")</f>
      </c>
      <c r="B64" s="4" t="s">
        <f>=HYPERLINK("https://www.leilaoonline.net/lote/detalhe/12390", " 02 Boiler Congel 300 Lts. - Patr. 41393 / Patr. 440442 //RESFRIADOR DE AR METALPLAN TA-060 PATR. 11712 - 1 PÇ//Refrigerador Elgin 110-220V 60HZ- 1-Pç")</f>
      </c>
      <c r="C64" s="4" t="inlineStr">
        <is>
          <t>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=HYPERLINK("https://www.leilaoonline.net/lote/detalhe/12409", "073")</f>
      </c>
      <c r="B65" s="4" t="s">
        <f>=HYPERLINK("https://www.leilaoonline.net/lote/detalhe/12409", " ITEM 17291 - PNEU REFORMADO 18.4-38 - 1 PÇ.//ITEM 75284 - PNEU REFORMADO 1600X24 - 1 PÇ.//PNEU 6,50 - 10 - 3 PÇS.")</f>
      </c>
      <c r="C65" s="4" t="inlineStr">
        <is>
          <t>Vendido</t>
        </is>
      </c>
      <c r="D65" s="4" t="inlineStr">
        <is>
          <t>2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=HYPERLINK("https://www.leilaoonline.net/lote/detalhe/12457", "076")</f>
      </c>
      <c r="B66" s="4" t="s">
        <f>=HYPERLINK("https://www.leilaoonline.net/lote/detalhe/12457", " PEÇAS DIVERSAS: SUPORTES,  ENGATES, BARRAS TRAÇÃO, EIXOS ASA E ESTABILIZ. DE SULCADOR, CILINDROS,  DISCOS DIVS., BRAÇOS, ETC. CONFORME RELAÇÃO.  LOTE COM: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=HYPERLINK("https://www.leilaoonline.net/lote/detalhe/12456", "077")</f>
      </c>
      <c r="B67" s="4" t="s">
        <f>=HYPERLINK("https://www.leilaoonline.net/lote/detalhe/12456", " Cabine Valtra BM-110 - 1 Pç.")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=HYPERLINK("https://www.leilaoonline.net/lote/detalhe/12458", "078")</f>
      </c>
      <c r="B68" s="4" t="s">
        <f>=HYPERLINK("https://www.leilaoonline.net/lote/detalhe/12458", " Guindaste Hidraulico 302/2000 Agroide - Patr. 40564 - 1 Pç.")</f>
      </c>
      <c r="C68" s="4" t="inlineStr">
        <is>
          <t>Vendido</t>
        </is>
      </c>
      <c r="D68" s="4" t="inlineStr">
        <is>
          <t>61</t>
        </is>
      </c>
      <c r="E68" s="5" t="inlineStr">
        <is>
          <t>17.750,00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=HYPERLINK("https://www.leilaoonline.net/lote/detalhe/12461", "079")</f>
      </c>
      <c r="B69" s="4" t="s">
        <f>=HYPERLINK("https://www.leilaoonline.net/lote/detalhe/12461", " Guindaste Hidraulico M-1050-289 - Patr. 40073 - 1 Pç.")</f>
      </c>
      <c r="C69" s="4" t="inlineStr">
        <is>
          <t>Vendido</t>
        </is>
      </c>
      <c r="D69" s="4" t="inlineStr">
        <is>
          <t>22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=HYPERLINK("https://www.leilaoonline.net/lote/detalhe/12455", "080")</f>
      </c>
      <c r="B70" s="4" t="s">
        <f>=HYPERLINK("https://www.leilaoonline.net/lote/detalhe/12455", " Lavadora Karcher Mod. HD-585-Profis Patr. 117600 - 1Pç.//Lavadora Karcher Mod. HDS-1200 Turbo-K3  Patr. 11488 - 1Pç.")</f>
      </c>
      <c r="C70" s="4" t="inlineStr">
        <is>
          <t>Vendido</t>
        </is>
      </c>
      <c r="D70" s="4" t="inlineStr">
        <is>
          <t>34</t>
        </is>
      </c>
      <c r="E70" s="5" t="inlineStr">
        <is>
          <t>1.800,00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=HYPERLINK("https://www.leilaoonline.net/lote/detalhe/12446", "081")</f>
      </c>
      <c r="B71" s="4" t="s">
        <f>=HYPERLINK("https://www.leilaoonline.net/lote/detalhe/12446", " SUCATA - Reboque Cana Pic. Randon - Ano 1997 com eixo traseiro s/roda s/pneu com eixo dianteiro s/roda e s/pneu - SUCATA -  Veiculo sem documento, aproveitamento para desmanche PLACA:  AHF-2985  CHASSI: 9ADD08220VS129127 PATRM.: 60035")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=HYPERLINK("https://www.leilaoonline.net/lote/detalhe/12451", "082")</f>
      </c>
      <c r="B72" s="4" t="s">
        <f>=HYPERLINK("https://www.leilaoonline.net/lote/detalhe/12451", " Tubo Aluminio Diam. 8 X 1,90mm Esp. X 6.000mm - 161 Pçs.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=HYPERLINK("https://www.leilaoonline.net/lote/detalhe/12454", "083")</f>
      </c>
      <c r="B73" s="4" t="s">
        <f>=HYPERLINK("https://www.leilaoonline.net/lote/detalhe/12454", " VÁLVULAS DIVERSAS,  ATUADORES E 01 REDUTOR DP SR-4 - CONFORME RELAÇÃO ")</f>
      </c>
      <c r="C73" s="4" t="inlineStr">
        <is>
          <t>Vendido</t>
        </is>
      </c>
      <c r="D73" s="4" t="inlineStr">
        <is>
          <t>18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=HYPERLINK("https://www.leilaoonline.net/lote/detalhe/12450", "084")</f>
      </c>
      <c r="B74" s="4" t="s">
        <f>=HYPERLINK("https://www.leilaoonline.net/lote/detalhe/12450", " Gol 1.0 Total Flex - Ano 2011/2012 - Cor Branca PLACA: AUQ-8258 CHASSI: 9BWAA05W9CP070628 PATRM.: 30719")</f>
      </c>
      <c r="C74" s="4" t="inlineStr">
        <is>
          <t>Vendido</t>
        </is>
      </c>
      <c r="D74" s="4" t="inlineStr">
        <is>
          <t>18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=HYPERLINK("https://www.leilaoonline.net/lote/detalhe/12432", "085")</f>
      </c>
      <c r="B75" s="4" t="s">
        <f>=HYPERLINK("https://www.leilaoonline.net/lote/detalhe/12432", " MOTORES, REDUTORES, BOMBAS, RESFRIADOR, MOTOBOMBA, ETC.  CONFORME RELAÇÃO.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=HYPERLINK("https://www.leilaoonline.net/lote/detalhe/12453", "086")</f>
      </c>
      <c r="B76" s="4" t="s">
        <f>=HYPERLINK("https://www.leilaoonline.net/lote/detalhe/12453", " RODAS DIVERSAS,  AROS, PROLONGADORES, CONFORME RELAÇÃO.")</f>
      </c>
      <c r="C76" s="4" t="inlineStr">
        <is>
          <t>Vendido</t>
        </is>
      </c>
      <c r="D76" s="4" t="inlineStr">
        <is>
          <t>15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=HYPERLINK("https://www.leilaoonline.net/lote/detalhe/12452", "087")</f>
      </c>
      <c r="B77" s="4" t="s">
        <f>=HYPERLINK("https://www.leilaoonline.net/lote/detalhe/12452", " BALANCEADOR PNEU CAMINHÃO MOD. CB-460B SERIE 911121285 S/PATR.//BALANCEADOR PNEU UTILITARIO MOD. BAL-1000 SERIE 42A-1118 S/PATR.")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=HYPERLINK("https://www.leilaoonline.net/lote/detalhe/12436", "088")</f>
      </c>
      <c r="B78" s="4" t="s">
        <f>=HYPERLINK("https://www.leilaoonline.net/lote/detalhe/12436", " RODETES DIVERSOS,  EIXO MOEND,  PALITOS, GARRAFA HIDRAUL., MANCAIS, EIXOS, LUVAS, BAGACEIRA, JOGOS DE CORRENTE DE ESTEIRA, ETC. CONFORME RELAÇÃO.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10.500,00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=HYPERLINK("https://www.leilaoonline.net/lote/detalhe/12434", "089")</f>
      </c>
      <c r="B79" s="4" t="s">
        <f>=HYPERLINK("https://www.leilaoonline.net/lote/detalhe/12434", " INTERFACES, QUADROS DISTRIB., CHAVES SECCIONADORAS, POSICIONADORES, CONVERSOR, FONTES, ETC. CONFORME RELAÇÃO . ")</f>
      </c>
      <c r="C79" s="4" t="inlineStr">
        <is>
          <t>Vendido</t>
        </is>
      </c>
      <c r="D79" s="4" t="inlineStr">
        <is>
          <t>109</t>
        </is>
      </c>
      <c r="E79" s="5" t="inlineStr">
        <is>
          <t>11.100,00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=HYPERLINK("https://www.leilaoonline.net/lote/detalhe/12445", "090")</f>
      </c>
      <c r="B80" s="4" t="s">
        <f>=HYPERLINK("https://www.leilaoonline.net/lote/detalhe/12445", " BOMBA CENTRIF., MOTOR, EXAUSTOR, REDUTOR, PINHÃO E VENTILADOR CENTRIF. CONFORME RELAÇÃO.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=HYPERLINK("https://www.leilaoonline.net/lote/detalhe/12438", "091")</f>
      </c>
      <c r="B81" s="4" t="s">
        <f>=HYPERLINK("https://www.leilaoonline.net/lote/detalhe/12438", " ESTEIRAS, DETECTOR DE METAL, REDUTOR E MOTORES ELÉTRICOS. CONFORME RELAÇÃO.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=HYPERLINK("https://www.leilaoonline.net/lote/detalhe/12448", "092")</f>
      </c>
      <c r="B82" s="4" t="s">
        <f>=HYPERLINK("https://www.leilaoonline.net/lote/detalhe/12448", " Caixote Canav. Marca Usicamp Larg. 2,50 mts compr. 12,20 mts Alt 3,15 - do reboque 60509")</f>
      </c>
      <c r="C82" s="4" t="inlineStr">
        <is>
          <t>Vendido</t>
        </is>
      </c>
      <c r="D82" s="4" t="inlineStr">
        <is>
          <t>5</t>
        </is>
      </c>
      <c r="E82" s="5" t="inlineStr">
        <is>
          <t>1.600,00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=HYPERLINK("https://www.leilaoonline.net/lote/detalhe/13012", "093")</f>
      </c>
      <c r="B83" s="4" t="s">
        <f>=HYPERLINK("https://www.leilaoonline.net/lote/detalhe/13012", "CAIXOTE CANAV. MARCA USICAMP - 8MTS. COMP. ALT. 3,45, LARG. 2,50 - Patrm.: 60280")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=HYPERLINK("https://www.leilaoonline.net/lote/detalhe/12380", "094")</f>
      </c>
      <c r="B84" s="4" t="s">
        <f>=HYPERLINK("https://www.leilaoonline.net/lote/detalhe/12380", " GARRA HIDRÁULICA MOTOCANA TIPO 6H8 - PATR. A-16221")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=HYPERLINK("https://www.leilaoonline.net/lote/detalhe/12397", "095")</f>
      </c>
      <c r="B85" s="4" t="s">
        <f>=HYPERLINK("https://www.leilaoonline.net/lote/detalhe/12397", " HILLO DE MOENDA PATR. 440010 CONTENDO REDUTOR RENK ZANINI RPM:1700 RE0006 - PATR. 410006, REDUTOR RENCK ZANINI RE0009 - PATR.410009 E MOTOR ELETRICO WEG: CV:40 ME0022 - PATR. 400022 PÇ.")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=HYPERLINK("https://www.leilaoonline.net/lote/detalhe/12393", "096")</f>
      </c>
      <c r="B86" s="4" t="s">
        <f>=HYPERLINK("https://www.leilaoonline.net/lote/detalhe/12393", " BOMBA DE ALTA VAZÃO - 4 PÇS//CABEÇOTE COMPRESSOR - 1 PÇ")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=HYPERLINK("https://www.leilaoonline.net/lote/detalhe/12387", "097")</f>
      </c>
      <c r="B87" s="4" t="s">
        <f>=HYPERLINK("https://www.leilaoonline.net/lote/detalhe/12387", " PESOS P/ RODAS VALTRA E MF DIVERSOS,  CONTRAPESOS.  CONFORME RELAÇÃO.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=HYPERLINK("https://www.leilaoonline.net/lote/detalhe/12379", "098")</f>
      </c>
      <c r="B88" s="4" t="s">
        <f>=HYPERLINK("https://www.leilaoonline.net/lote/detalhe/12379", " ESMERIL ELÉTRICO PATR. 11405 - 1 PÇ//ESMERIL ELÉTRICO S/ PATR - 1 PÇ")</f>
      </c>
      <c r="C88" s="4" t="inlineStr">
        <is>
          <t>Vendido</t>
        </is>
      </c>
      <c r="D88" s="4" t="inlineStr">
        <is>
          <t>4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=HYPERLINK("https://www.leilaoonline.net/lote/detalhe/12385", "099")</f>
      </c>
      <c r="B89" s="4" t="s">
        <f>=HYPERLINK("https://www.leilaoonline.net/lote/detalhe/12385", " Carregadeira Cana MF 290 Santal 4x4 Ano 2000. SERIE 290038188 PATRM.: 20290")</f>
      </c>
      <c r="C89" s="4" t="inlineStr">
        <is>
          <t>Vendido</t>
        </is>
      </c>
      <c r="D89" s="4" t="inlineStr">
        <is>
          <t>25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=HYPERLINK("https://www.leilaoonline.net/lote/detalhe/12459", "100")</f>
      </c>
      <c r="B90" s="4" t="s">
        <f>=HYPERLINK("https://www.leilaoonline.net/lote/detalhe/12459", " Sulcador Sollus Modelo 931 Ano 2010 SERIE 15056 PATRM.: 51371")</f>
      </c>
      <c r="C90" s="4" t="inlineStr">
        <is>
          <t>Vendido</t>
        </is>
      </c>
      <c r="D90" s="4" t="inlineStr">
        <is>
          <t>2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=HYPERLINK("https://www.leilaoonline.net/lote/detalhe/12460", "101")</f>
      </c>
      <c r="B91" s="4" t="s">
        <f>=HYPERLINK("https://www.leilaoonline.net/lote/detalhe/12460", " Sulcador Sollus Modelo 931 Ano 2010 SERIE 15059 PATRM.: 51378")</f>
      </c>
      <c r="C91" s="4" t="inlineStr">
        <is>
          <t>Vendido</t>
        </is>
      </c>
      <c r="D91" s="4" t="inlineStr">
        <is>
          <t>2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=HYPERLINK("https://www.leilaoonline.net/lote/detalhe/12463", "102")</f>
      </c>
      <c r="B92" s="4" t="s">
        <f>=HYPERLINK("https://www.leilaoonline.net/lote/detalhe/12463", " Motor Estacionario Diesel Lintec Patr. 41692 S/SERIE")</f>
      </c>
      <c r="C92" s="4" t="inlineStr">
        <is>
          <t>Vendido</t>
        </is>
      </c>
      <c r="D92" s="4" t="inlineStr">
        <is>
          <t>8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=HYPERLINK("https://www.leilaoonline.net/lote/detalhe/12466", "103")</f>
      </c>
      <c r="B93" s="4" t="s">
        <f>=HYPERLINK("https://www.leilaoonline.net/lote/detalhe/12466", " Cam. Volvo VM 260 6x2 - Ano 2009/2010 Cor Branco Carroceria Aberta Patr.41370  PLACA: ENM-0922 CHASSI: 93KP0F0C3AE120072 PATRM.: 10473")</f>
      </c>
      <c r="C93" s="4" t="inlineStr">
        <is>
          <t>Vendido</t>
        </is>
      </c>
      <c r="D93" s="4" t="inlineStr">
        <is>
          <t>49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=HYPERLINK("https://www.leilaoonline.net/lote/detalhe/13013", "104")</f>
      </c>
      <c r="B94" s="4" t="s">
        <f>=HYPERLINK("https://www.leilaoonline.net/lote/detalhe/13013", "Cam. MBB 710 - Ano 2003 Cor Branco no Chassis Plataforma Placa: CYU-9452 Patrm.:10315  CHASSI: 9BM6881563B347571 ")</f>
      </c>
      <c r="C94" s="4" t="inlineStr">
        <is>
          <t>Vendido</t>
        </is>
      </c>
      <c r="D94" s="4" t="inlineStr">
        <is>
          <t>74</t>
        </is>
      </c>
      <c r="E94" s="5" t="inlineStr">
        <is>
          <t>35.250,00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=HYPERLINK("https://www.leilaoonline.net/lote/detalhe/12462", "106")</f>
      </c>
      <c r="B95" s="4" t="s">
        <f>=HYPERLINK("https://www.leilaoonline.net/lote/detalhe/12462", " Grade Media Civemasa Modelo 786 - Ano 1994 SERIE - SAC48-9402001 PATRM.: 50364")</f>
      </c>
      <c r="C95" s="4" t="inlineStr">
        <is>
          <t>Vendido</t>
        </is>
      </c>
      <c r="D95" s="4" t="inlineStr">
        <is>
          <t>1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=HYPERLINK("https://www.leilaoonline.net/lote/detalhe/12464", "107")</f>
      </c>
      <c r="B96" s="4" t="s">
        <f>=HYPERLINK("https://www.leilaoonline.net/lote/detalhe/12464", " Grade Media Civemasa Modelo 786 - Ano 1994 SERIE - CVMP-94001 PATRM.: 50368")</f>
      </c>
      <c r="C96" s="4" t="inlineStr">
        <is>
          <t>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=HYPERLINK("https://www.leilaoonline.net/lote/detalhe/12465", "108")</f>
      </c>
      <c r="B97" s="4" t="s">
        <f>=HYPERLINK("https://www.leilaoonline.net/lote/detalhe/12465", " TOMADA FORÇA MF RECUPERADA, SUPORTE PARALAMA LE MF, CARCAÇA DIFERENCIAL TRASEIRO MF6360, CAMBIO MF 6360")</f>
      </c>
      <c r="C97" s="4" t="inlineStr">
        <is>
          <t>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=HYPERLINK("https://www.leilaoonline.net/lote/detalhe/13014", "109")</f>
      </c>
      <c r="B98" s="4" t="s">
        <f>=HYPERLINK("https://www.leilaoonline.net/lote/detalhe/13014", "Cam. Volvo FM 440 6x4 Ano 2006/2007 Cor Branco Cavalo Mec. Patrm.:10391 PLACA: DJO-6841 CHASSI:93KAS02D07E730495")</f>
      </c>
      <c r="C98" s="4" t="inlineStr">
        <is>
          <t>Vendido</t>
        </is>
      </c>
      <c r="D98" s="4" t="inlineStr">
        <is>
          <t>16</t>
        </is>
      </c>
      <c r="E98" s="5" t="inlineStr">
        <is>
          <t>52.500,00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=HYPERLINK("https://www.leilaoonline.net/lote/detalhe/13015", "110")</f>
      </c>
      <c r="B99" s="4" t="s">
        <f>=HYPERLINK("https://www.leilaoonline.net/lote/detalhe/13015", "Trator Case Magnum 340 Ano 2012 C/ Cabine  S/Patr. SERIE ZCCM41534")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=HYPERLINK("https://www.leilaoonline.net/lote/detalhe/13016", "111")</f>
      </c>
      <c r="B100" s="4" t="s">
        <f>=HYPERLINK("https://www.leilaoonline.net/lote/detalhe/13016", "Carreta de Torta de Filtro 808-DMB Ano 1988 PATRM.:50396 SERIE 50797")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=HYPERLINK("https://www.leilaoonline.net/lote/detalhe/13017", "112")</f>
      </c>
      <c r="B101" s="4" t="s">
        <f>=HYPERLINK("https://www.leilaoonline.net/lote/detalhe/13017", "Chapeador Modelo 945 UAA Ano 1981 PATRM.:50023 S/Série")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=HYPERLINK("https://www.leilaoonline.net/lote/detalhe/13019", "114")</f>
      </c>
      <c r="B102" s="4" t="s">
        <f>=HYPERLINK("https://www.leilaoonline.net/lote/detalhe/13019", "Pá Carregadeira Mod. 280 Cat 938 H Ano 2009 PATRM;20965 SERIE CAT0938HVJKM00877")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=HYPERLINK("https://www.leilaoonline.net/lote/detalhe/13020", "115")</f>
      </c>
      <c r="B103" s="4" t="s">
        <f>=HYPERLINK("https://www.leilaoonline.net/lote/detalhe/13020", "Caixote Canav. Marca Goido - 8MTS. COMP. ALT. 3,45, LARG. 2,50 - PATRM.60172")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2026-07-01T21:16:49.00Z</dcterms:created>
  <dc:creator>Tellks Tecnologia</dc:creator>
  <cp:revision>0</cp:revision>
</cp:coreProperties>
</file>