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Gol • City 15 • Hb20 21 • Corsa • Versa 19 • Sandero • Siena • Fit • S10 HC 22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28/08/2023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=HYPERLINK("https://www.leilaoonline.net/lote/detalhe/192110", "030")</f>
      </c>
      <c r="B11" s="4" t="s">
        <f>=HYPERLINK("https://www.leilaoonline.net/lote/detalhe/192110", "veja o vídeo!!HONDA/CITY EX CVT; 2021/2021; BRANCA; ALCO./GASOL.  - FUNCIONANDO - IPVA 2023 OK - FIPE: R$94.194,00")</f>
      </c>
      <c r="C11" s="4" t="inlineStr">
        <is>
          <t>Não vendido</t>
        </is>
      </c>
      <c r="D11" s="4" t="inlineStr">
        <is>
          <t>37</t>
        </is>
      </c>
      <c r="E11" s="5" t="inlineStr">
        <is>
          <t>53.750,00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=HYPERLINK("https://www.leilaoonline.net/lote/detalhe/192107", "035")</f>
      </c>
      <c r="B12" s="4" t="s">
        <f>=HYPERLINK("https://www.leilaoonline.net/lote/detalhe/192107", "veja o vídeo!! HYUNDAI/HB20 10M SENSE; 2020/2021; PRATA; ALCO./GASOL. - FUNCIONANDO - IPVA 2023 OK")</f>
      </c>
      <c r="C12" s="4" t="inlineStr">
        <is>
          <t>Não vendido</t>
        </is>
      </c>
      <c r="D12" s="4" t="inlineStr">
        <is>
          <t>28</t>
        </is>
      </c>
      <c r="E12" s="5" t="inlineStr">
        <is>
          <t>45.250,00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=HYPERLINK("https://www.leilaoonline.net/lote/detalhe/192743", "037")</f>
      </c>
      <c r="B13" s="4" t="s">
        <f>=HYPERLINK("https://www.leilaoonline.net/lote/detalhe/192743", "veja o vídeo!! FIAT/STRADA HD WK CC E; 2017/2018; BRANCA; GASOL./ALCO./GNV - FUNCIONANDO - IPVA 2023 OK")</f>
      </c>
      <c r="C13" s="4" t="inlineStr">
        <is>
          <t>Não vendido</t>
        </is>
      </c>
      <c r="D13" s="4" t="inlineStr">
        <is>
          <t>74</t>
        </is>
      </c>
      <c r="E13" s="5" t="inlineStr">
        <is>
          <t>37.500,00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=HYPERLINK("https://www.leilaoonline.net/lote/detalhe/192114", "040")</f>
      </c>
      <c r="B14" s="4" t="s">
        <f>=HYPERLINK("https://www.leilaoonline.net/lote/detalhe/192114", "veja o vídeo!! RENAULT/SANDERO LIFE10MT; 2020/2021; PRETA; ALCO./GASOL. - FUNCIONANDO - IPVA 2023 OK")</f>
      </c>
      <c r="C14" s="4" t="inlineStr">
        <is>
          <t>Não vendido</t>
        </is>
      </c>
      <c r="D14" s="4" t="inlineStr">
        <is>
          <t>14</t>
        </is>
      </c>
      <c r="E14" s="5" t="inlineStr">
        <is>
          <t>11.500,00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=HYPERLINK("https://www.leilaoonline.net/lote/detalhe/192100", "043")</f>
      </c>
      <c r="B15" s="4" t="s">
        <f>=HYPERLINK("https://www.leilaoonline.net/lote/detalhe/192100", "veja o vídeo!! FORD/ECOSPORT XLT2.0FLEX; 2009/2010; PRATA; ALCO./GASOL. - FUNCIONANDO")</f>
      </c>
      <c r="C15" s="4" t="inlineStr">
        <is>
          <t>Não vendido</t>
        </is>
      </c>
      <c r="D15" s="4" t="inlineStr">
        <is>
          <t>11</t>
        </is>
      </c>
      <c r="E15" s="5" t="inlineStr">
        <is>
          <t>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=HYPERLINK("https://www.leilaoonline.net/lote/detalhe/192099", "045")</f>
      </c>
      <c r="B16" s="4" t="s">
        <f>=HYPERLINK("https://www.leilaoonline.net/lote/detalhe/192099", "veja o vídeo!! HONDA/CITY LX CVT; 2015/2015; PRATA; ALCO./GASOL. - FUNCIONANDO - IPVA 2023 OK")</f>
      </c>
      <c r="C16" s="4" t="inlineStr">
        <is>
          <t>Não vendido</t>
        </is>
      </c>
      <c r="D16" s="4" t="inlineStr">
        <is>
          <t>44</t>
        </is>
      </c>
      <c r="E16" s="5" t="inlineStr">
        <is>
          <t>26.500,00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=HYPERLINK("https://www.leilaoonline.net/lote/detalhe/192101", "047")</f>
      </c>
      <c r="B17" s="4" t="s">
        <f>=HYPERLINK("https://www.leilaoonline.net/lote/detalhe/192101", "veja o vídeo!! CHEVROLET/S10 HC DD4A; 2021/2022; BRANCA; DIESEL - FUNCIONANDO")</f>
      </c>
      <c r="C17" s="4" t="inlineStr">
        <is>
          <t>Não vendido</t>
        </is>
      </c>
      <c r="D17" s="4" t="inlineStr">
        <is>
          <t>22</t>
        </is>
      </c>
      <c r="E17" s="5" t="inlineStr">
        <is>
          <t>73.500,00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=HYPERLINK("https://www.leilaoonline.net/lote/detalhe/192112", "050")</f>
      </c>
      <c r="B18" s="4" t="s">
        <f>=HYPERLINK("https://www.leilaoonline.net/lote/detalhe/192112", "I/CHEVROLET AGILE LTZ; 2010/2011; PRATA; ALCO./GASOL. - FUNCIONANDO - IPVA 2023 OK")</f>
      </c>
      <c r="C18" s="4" t="inlineStr">
        <is>
          <t>Não vendido</t>
        </is>
      </c>
      <c r="D18" s="4" t="inlineStr">
        <is>
          <t>21</t>
        </is>
      </c>
      <c r="E18" s="5" t="inlineStr">
        <is>
          <t>11.000,00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=HYPERLINK("https://www.leilaoonline.net/lote/detalhe/192124", "053")</f>
      </c>
      <c r="B19" s="4" t="s">
        <f>=HYPERLINK("https://www.leilaoonline.net/lote/detalhe/192124", "veja o vídeo!! HYUNDAI/HB20S 16A VISION; 2019/2020; AZUL; ALCO./GASOL. - FUNCIONANDO - IPVA 2023 OK")</f>
      </c>
      <c r="C19" s="4" t="inlineStr">
        <is>
          <t>Não vendido</t>
        </is>
      </c>
      <c r="D19" s="4" t="inlineStr">
        <is>
          <t>35</t>
        </is>
      </c>
      <c r="E19" s="5" t="inlineStr">
        <is>
          <t>44.750,00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=HYPERLINK("https://www.leilaoonline.net/lote/detalhe/192102", "055")</f>
      </c>
      <c r="B20" s="4" t="s">
        <f>=HYPERLINK("https://www.leilaoonline.net/lote/detalhe/192102", "veja o vídeo!! NISSAN/VERSA 10; 2018/2019; PRATA; ALCO./GASOL. - FUNCIONANDO")</f>
      </c>
      <c r="C20" s="4" t="inlineStr">
        <is>
          <t>Vendido</t>
        </is>
      </c>
      <c r="D20" s="4" t="inlineStr">
        <is>
          <t>48</t>
        </is>
      </c>
      <c r="E20" s="5" t="inlineStr">
        <is>
          <t>26.500,00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=HYPERLINK("https://www.leilaoonline.net/lote/detalhe/192466", "057")</f>
      </c>
      <c r="B21" s="4" t="s">
        <f>=HYPERLINK("https://www.leilaoonline.net/lote/detalhe/192466", "veja o vídeo!! VW/GOL 1.0 GIV; 2011/2011; PRATA; ALCO./GASOL. - FUNCIONANDO - IPVA 2023 OK")</f>
      </c>
      <c r="C21" s="4" t="inlineStr">
        <is>
          <t>Não vendido</t>
        </is>
      </c>
      <c r="D21" s="4" t="inlineStr">
        <is>
          <t>20</t>
        </is>
      </c>
      <c r="E21" s="5" t="inlineStr">
        <is>
          <t>5.750,00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=HYPERLINK("https://www.leilaoonline.net/lote/detalhe/192109", "063")</f>
      </c>
      <c r="B22" s="4" t="s">
        <f>=HYPERLINK("https://www.leilaoonline.net/lote/detalhe/192109", "I/CHEVROLET CLASSIC LS; 2013/2014; BRANCA; ALCO./GASOL. - FUNCIONANDO")</f>
      </c>
      <c r="C22" s="4" t="inlineStr">
        <is>
          <t>Não vendido</t>
        </is>
      </c>
      <c r="D22" s="4" t="inlineStr">
        <is>
          <t>30</t>
        </is>
      </c>
      <c r="E22" s="5" t="inlineStr">
        <is>
          <t>15.500,00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=HYPERLINK("https://www.leilaoonline.net/lote/detalhe/192120", "065")</f>
      </c>
      <c r="B23" s="4" t="s">
        <f>=HYPERLINK("https://www.leilaoonline.net/lote/detalhe/192120", "HONDA/CIVIC LXS; 2006/2007; CINZA; GASOLINA - FUNCIONANDO")</f>
      </c>
      <c r="C23" s="4" t="inlineStr">
        <is>
          <t>Não vendido</t>
        </is>
      </c>
      <c r="D23" s="4" t="inlineStr">
        <is>
          <t>25</t>
        </is>
      </c>
      <c r="E23" s="5" t="inlineStr">
        <is>
          <t>13.000,00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=HYPERLINK("https://www.leilaoonline.net/lote/detalhe/192103", "070")</f>
      </c>
      <c r="B24" s="4" t="s">
        <f>=HYPERLINK("https://www.leilaoonline.net/lote/detalhe/192103", "veja o vídeo!! I/VW SPACEFOX SPORT.GII; 2010/2011; PRATA; ALCO./GASOL. - FUNCIONANDO - IPVA 2023 OK")</f>
      </c>
      <c r="C24" s="4" t="inlineStr">
        <is>
          <t>Não vendido</t>
        </is>
      </c>
      <c r="D24" s="4" t="inlineStr">
        <is>
          <t>26</t>
        </is>
      </c>
      <c r="E24" s="5" t="inlineStr">
        <is>
          <t>16.000,00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=HYPERLINK("https://www.leilaoonline.net/lote/detalhe/192111", "073")</f>
      </c>
      <c r="B25" s="4" t="s">
        <f>=HYPERLINK("https://www.leilaoonline.net/lote/detalhe/192111", "veja o vídeo!! CHEV/PRISMA 1.4AT LTZ; 2018/2018; BRANCA; ALCO./GASOL. - FUNCIONANDO - IPVA 2023 OK - FIPE: R$ 66.415,00")</f>
      </c>
      <c r="C25" s="4" t="inlineStr">
        <is>
          <t>Não vendido</t>
        </is>
      </c>
      <c r="D25" s="4" t="inlineStr">
        <is>
          <t>32</t>
        </is>
      </c>
      <c r="E25" s="5" t="inlineStr">
        <is>
          <t>39.250,00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=HYPERLINK("https://www.leilaoonline.net/lote/detalhe/192104", "075")</f>
      </c>
      <c r="B26" s="4" t="s">
        <f>=HYPERLINK("https://www.leilaoonline.net/lote/detalhe/192104", "veja o vídeo!! FIAT/PUNTO ATTRACTIVE; 2011/2012; PRATA; ALCO./GASOL. - FUNCIONANDO - IPVA 2023 OK")</f>
      </c>
      <c r="C26" s="4" t="inlineStr">
        <is>
          <t>Não vendido</t>
        </is>
      </c>
      <c r="D26" s="4" t="inlineStr">
        <is>
          <t>10</t>
        </is>
      </c>
      <c r="E26" s="5" t="inlineStr">
        <is>
          <t>13.500,00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=HYPERLINK("https://www.leilaoonline.net/lote/detalhe/192118", "077")</f>
      </c>
      <c r="B27" s="4" t="s">
        <f>=HYPERLINK("https://www.leilaoonline.net/lote/detalhe/192118", "veja o vídeo!! FORD/ECOSPORT XLT; 2008/2009; PRETA; GASOLINA - FUNCIONANDO")</f>
      </c>
      <c r="C27" s="4" t="inlineStr">
        <is>
          <t>Não vendido</t>
        </is>
      </c>
      <c r="D27" s="4" t="inlineStr">
        <is>
          <t>37</t>
        </is>
      </c>
      <c r="E27" s="5" t="inlineStr">
        <is>
          <t>19.000,00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=HYPERLINK("https://www.leilaoonline.net/lote/detalhe/192108", "080")</f>
      </c>
      <c r="B28" s="4" t="s">
        <f>=HYPERLINK("https://www.leilaoonline.net/lote/detalhe/192108", "HONDA/FIT LX FLEX; 2013/2014; PRATA, ALCO./GASOL. - FUNCIONANDO")</f>
      </c>
      <c r="C28" s="4" t="inlineStr">
        <is>
          <t>Não vendido</t>
        </is>
      </c>
      <c r="D28" s="4" t="inlineStr">
        <is>
          <t>68</t>
        </is>
      </c>
      <c r="E28" s="5" t="inlineStr">
        <is>
          <t>33.500,00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=HYPERLINK("https://www.leilaoonline.net/lote/detalhe/192123", "085")</f>
      </c>
      <c r="B29" s="4" t="s">
        <f>=HYPERLINK("https://www.leilaoonline.net/lote/detalhe/192123", "NISSAN/GRAND LIVINA 18SL; 2013/2013; PRATA; ALCO./GASOL. - FUNCIONANDO - IPVA 2023 OK")</f>
      </c>
      <c r="C29" s="4" t="inlineStr">
        <is>
          <t>Não vendido</t>
        </is>
      </c>
      <c r="D29" s="4" t="inlineStr">
        <is>
          <t>12</t>
        </is>
      </c>
      <c r="E29" s="5" t="inlineStr">
        <is>
          <t>20.500,00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=HYPERLINK("https://www.leilaoonline.net/lote/detalhe/192122", "087")</f>
      </c>
      <c r="B30" s="4" t="s">
        <f>=HYPERLINK("https://www.leilaoonline.net/lote/detalhe/192122", "FORD/ECOSPORT XLS 1.6L; 2003/2004; PRATA; GASOLINA")</f>
      </c>
      <c r="C30" s="4" t="inlineStr">
        <is>
          <t>Não vendido</t>
        </is>
      </c>
      <c r="D30" s="4" t="inlineStr">
        <is>
          <t>8</t>
        </is>
      </c>
      <c r="E30" s="5" t="inlineStr">
        <is>
          <t>4.500,00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=HYPERLINK("https://www.leilaoonline.net/lote/detalhe/192119", "090")</f>
      </c>
      <c r="B31" s="4" t="s">
        <f>=HYPERLINK("https://www.leilaoonline.net/lote/detalhe/192119", "veja o vídeo!! HONDA/FIT LX FLEX; 2010/2010; PRETA; ALCO./GASOL.  - FUNCIONANDO - IPVA 2023 OK")</f>
      </c>
      <c r="C31" s="4" t="inlineStr">
        <is>
          <t>Não vendido</t>
        </is>
      </c>
      <c r="D31" s="4" t="inlineStr">
        <is>
          <t>41</t>
        </is>
      </c>
      <c r="E31" s="5" t="inlineStr">
        <is>
          <t>21.000,00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=HYPERLINK("https://www.leilaoonline.net/lote/detalhe/192113", "095")</f>
      </c>
      <c r="B32" s="4" t="s">
        <f>=HYPERLINK("https://www.leilaoonline.net/lote/detalhe/192113", "veja o vídeo!! VW/GOL 1.0 PLUS; 2001/2002; BRANCA; ALCOOL - FUNCIONANDO - 8 VÁLVULAS À ALCOOL")</f>
      </c>
      <c r="C32" s="4" t="inlineStr">
        <is>
          <t>Não vendido</t>
        </is>
      </c>
      <c r="D32" s="4" t="inlineStr">
        <is>
          <t>13</t>
        </is>
      </c>
      <c r="E32" s="5" t="inlineStr">
        <is>
          <t>7.000,00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=HYPERLINK("https://www.leilaoonline.net/lote/detalhe/192117", "100")</f>
      </c>
      <c r="B33" s="4" t="s">
        <f>=HYPERLINK("https://www.leilaoonline.net/lote/detalhe/192117", "veja o vídeo!! GM/CORSA CLASSIC; 2003/2003; PRATA; GASOLINA - FUNCIONANDO")</f>
      </c>
      <c r="C33" s="4" t="inlineStr">
        <is>
          <t>Não vendido</t>
        </is>
      </c>
      <c r="D33" s="4" t="inlineStr">
        <is>
          <t>26</t>
        </is>
      </c>
      <c r="E33" s="5" t="inlineStr">
        <is>
          <t>7.250,00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=HYPERLINK("https://www.leilaoonline.net/lote/detalhe/192106", "105")</f>
      </c>
      <c r="B34" s="4" t="s">
        <f>=HYPERLINK("https://www.leilaoonline.net/lote/detalhe/192106", "VW/GOL 1.6L AF5; 2020/2021; BRANCA; ALCO./GASOL. - FUNCIONANDO")</f>
      </c>
      <c r="C34" s="4" t="inlineStr">
        <is>
          <t>Não vendido</t>
        </is>
      </c>
      <c r="D34" s="4" t="inlineStr">
        <is>
          <t>30</t>
        </is>
      </c>
      <c r="E34" s="5" t="inlineStr">
        <is>
          <t>38.500,00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=HYPERLINK("https://www.leilaoonline.net/lote/detalhe/192115", "110")</f>
      </c>
      <c r="B35" s="4" t="s">
        <f>=HYPERLINK("https://www.leilaoonline.net/lote/detalhe/192115", "veja o vídeo!! I/VW TIGUAN 2.0 TSI; 2010/2011; PRETA; GASOLINA - FUNCIONANDO - IPVA 2023 OK")</f>
      </c>
      <c r="C35" s="4" t="inlineStr">
        <is>
          <t>Não vendido</t>
        </is>
      </c>
      <c r="D35" s="4" t="inlineStr">
        <is>
          <t>17</t>
        </is>
      </c>
      <c r="E35" s="5" t="inlineStr">
        <is>
          <t>24.750,00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=HYPERLINK("https://www.leilaoonline.net/lote/detalhe/192121", "115")</f>
      </c>
      <c r="B36" s="4" t="s">
        <f>=HYPERLINK("https://www.leilaoonline.net/lote/detalhe/192121", "HONDA/CIVIC LXS FLEX; 2008/2008; PRATA; ALCO./GASOL. - FUNCIONANDO")</f>
      </c>
      <c r="C36" s="4" t="inlineStr">
        <is>
          <t>Não vendido</t>
        </is>
      </c>
      <c r="D36" s="4" t="inlineStr">
        <is>
          <t>28</t>
        </is>
      </c>
      <c r="E36" s="5" t="inlineStr">
        <is>
          <t>14.500,00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=HYPERLINK("https://www.leilaoonline.net/lote/detalhe/192116", "120")</f>
      </c>
      <c r="B37" s="4" t="s">
        <f>=HYPERLINK("https://www.leilaoonline.net/lote/detalhe/192116", "FIAT/SIENA EL 1.0 FLEX; 2012/2013; PRATA; ALCO./GASOL. - FUNCIONANDO")</f>
      </c>
      <c r="C37" s="4" t="inlineStr">
        <is>
          <t>Não vendido</t>
        </is>
      </c>
      <c r="D37" s="4" t="inlineStr">
        <is>
          <t>21</t>
        </is>
      </c>
      <c r="E37" s="5" t="inlineStr">
        <is>
          <t>20.150,00</t>
        </is>
      </c>
      <c r="F37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2026-05-15T04:35:10.00Z</dcterms:created>
  <dc:creator>Tellks Tecnologia</dc:creator>
  <cp:revision>0</cp:revision>
</cp:coreProperties>
</file>