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• S10 HC 22 • Silverado • F250 • Caminhões •  Tratores • Impl. Agrics.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=HYPERLINK("https://www.leilaoonline.net/lote/detalhe/193992", "010")</f>
      </c>
      <c r="B11" s="4" t="s">
        <f>=HYPERLINK("https://www.leilaoonline.net/lote/detalhe/193992",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=HYPERLINK("https://www.leilaoonline.net/lote/detalhe/194011", "011")</f>
      </c>
      <c r="B12" s="4" t="s">
        <f>=HYPERLINK("https://www.leilaoonline.net/lote/detalhe/194011", "veja o vídeo!! CHEVROLET/MONTANA LS2; 2018/2019; PRATA; ALCO./GASOL. - FUNCIONANDO - FIPE R$ 58.277,00")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30.000,00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=HYPERLINK("https://www.leilaoonline.net/lote/detalhe/194009", "012")</f>
      </c>
      <c r="B13" s="4" t="s">
        <f>=HYPERLINK("https://www.leilaoonline.net/lote/detalhe/194009", "veja o vídeo!! FIAT/STRADA WORKING; 2012/2013; PRETA; ALCO./GASOL. - FUNCIONANDO - IPVA 2023 OK")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=HYPERLINK("https://www.leilaoonline.net/lote/detalhe/194010", "014")</f>
      </c>
      <c r="B14" s="4" t="s">
        <f>=HYPERLINK("https://www.leilaoonline.net/lote/detalhe/194010", "veja o vídeo!! FIAT/STRADA WORKING CE; 2016/2016; BRANCA; ALCO./GASOL. - FUNCIONANDO - IPVA 2023 OK")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39.250,00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=HYPERLINK("https://www.leilaoonline.net/lote/detalhe/194821", "015")</f>
      </c>
      <c r="B15" s="4" t="s">
        <f>=HYPERLINK("https://www.leilaoonline.net/lote/detalhe/194821", "veja o vídeo!! FIAT/STRADA HD WK CC E; 2017/2018; BRANCA; GASOL./ALCO./GNV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37.500,00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=HYPERLINK("https://www.leilaoonline.net/lote/detalhe/194822", "016")</f>
      </c>
      <c r="B16" s="4" t="s">
        <f>=HYPERLINK("https://www.leilaoonline.net/lote/detalhe/194822", "veja o vídeo!! FIAT/STRADA HD WK CC E; 2019/2019; BRANCA; ALCO./GASOL. - FUNCIONANDO - IPVA 2023 OK")</f>
      </c>
      <c r="C16" s="4" t="inlineStr">
        <is>
          <t>Vendido</t>
        </is>
      </c>
      <c r="D16" s="4" t="inlineStr">
        <is>
          <t>25</t>
        </is>
      </c>
      <c r="E16" s="5" t="inlineStr">
        <is>
          <t>41.250,00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=HYPERLINK("https://www.leilaoonline.net/lote/detalhe/194823", "017")</f>
      </c>
      <c r="B17" s="4" t="s">
        <f>=HYPERLINK("https://www.leilaoonline.net/lote/detalhe/194823", "veja o vídeo!! FIAT/STRADA WORKING CE; 2015/2016; PRATA; ALCO./GASOL. - FUNCIONANDO - IPVA 2023 OK")</f>
      </c>
      <c r="C17" s="4" t="inlineStr">
        <is>
          <t>Não vendido</t>
        </is>
      </c>
      <c r="D17" s="4" t="inlineStr">
        <is>
          <t>21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=HYPERLINK("https://www.leilaoonline.net/lote/detalhe/194847", "018")</f>
      </c>
      <c r="B18" s="4" t="s">
        <f>=HYPERLINK("https://www.leilaoonline.net/lote/detalhe/194847", "veja o vídeo!! FIAT/STRADA TREK CE 1.6; 2012/2013; CINZA; ALCO./GASOL.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=HYPERLINK("https://www.leilaoonline.net/lote/detalhe/194002", "020")</f>
      </c>
      <c r="B19" s="4" t="s">
        <f>=HYPERLINK("https://www.leilaoonline.net/lote/detalhe/194002", "CAMINHONETE GM/S10 2.8 D; 2002/2002; BRANCA; DIESEL - FUNCIONANDO")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=HYPERLINK("https://www.leilaoonline.net/lote/detalhe/194005", "022")</f>
      </c>
      <c r="B20" s="4" t="s">
        <f>=HYPERLINK("https://www.leilaoonline.net/lote/detalhe/194005",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100.300,00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=HYPERLINK("https://www.leilaoonline.net/lote/detalhe/194015", "026")</f>
      </c>
      <c r="B21" s="4" t="s">
        <f>=HYPERLINK("https://www.leilaoonline.net/lote/detalhe/194015", "veja o vídeo!! CHEVROLET/S10 HC DD4A; 2021/2022; BRANCA; DIESEL - FUNC. - IPVA 2023 OK - APROX. 13.800KM - FIPE R$ 263.987,00")</f>
      </c>
      <c r="C21" s="4" t="inlineStr">
        <is>
          <t>Não vendido</t>
        </is>
      </c>
      <c r="D21" s="4" t="inlineStr">
        <is>
          <t>64</t>
        </is>
      </c>
      <c r="E21" s="5" t="inlineStr">
        <is>
          <t>176.000,00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=HYPERLINK("https://www.leilaoonline.net/lote/detalhe/193995", "027")</f>
      </c>
      <c r="B22" s="4" t="s">
        <f>=HYPERLINK("https://www.leilaoonline.net/lote/detalhe/193995", "veja o vídeo!! CHEVROLET/S10 LT DD4A; 2021/2022; BRANCA; DIESEL - FUNCIONANDO - IPVA 2023 OK")</f>
      </c>
      <c r="C22" s="4" t="inlineStr">
        <is>
          <t>Não vendido</t>
        </is>
      </c>
      <c r="D22" s="4" t="inlineStr">
        <is>
          <t>55</t>
        </is>
      </c>
      <c r="E22" s="5" t="inlineStr">
        <is>
          <t>143.500,00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=HYPERLINK("https://www.leilaoonline.net/lote/detalhe/193996", "030")</f>
      </c>
      <c r="B23" s="4" t="s">
        <f>=HYPERLINK("https://www.leilaoonline.net/lote/detalhe/193996", "veja o vídeo!! IMP/GM SILVERADO; 1997/1997; BRANCA; DIESEL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49.750,00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=HYPERLINK("https://www.leilaoonline.net/lote/detalhe/193991", "035")</f>
      </c>
      <c r="B24" s="4" t="s">
        <f>=HYPERLINK("https://www.leilaoonline.net/lote/detalhe/193991", "FORD/JEEP WILLYS CJ5 - 6CC; 1965/1965; BEGE; GASOLINA - FUNCIONANDO")</f>
      </c>
      <c r="C24" s="4" t="inlineStr">
        <is>
          <t>Não vendido</t>
        </is>
      </c>
      <c r="D24" s="4" t="inlineStr">
        <is>
          <t>30</t>
        </is>
      </c>
      <c r="E24" s="5" t="inlineStr">
        <is>
          <t>23.000,00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=HYPERLINK("https://www.leilaoonline.net/lote/detalhe/193988", "040")</f>
      </c>
      <c r="B25" s="4" t="s">
        <f>=HYPERLINK("https://www.leilaoonline.net/lote/detalhe/193988", "CAMINHÃO VW/16.220; 1993/1993; BRANCA; DIESEL; MOTOR CUMMINS; CÂMBIO 6 MARCHAS - FUNCIONANDO")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41.500,00</t>
        </is>
      </c>
      <c r="F25" s="4" t="inlineStr">
        <is>
          <t>1500.00</t>
        </is>
      </c>
    </row>
    <row collapsed="false" customFormat="false" customHeight="false" hidden="false" ht="12.1" outlineLevel="0" r="26">
      <c r="A26" s="5" t="s">
        <f>=HYPERLINK("https://www.leilaoonline.net/lote/detalhe/193997", "043")</f>
      </c>
      <c r="B26" s="4" t="s">
        <f>=HYPERLINK("https://www.leilaoonline.net/lote/detalhe/193997", "CAMINHÃO VW/15.180 CNM; 2010/2011; BRANCA; DIESEL - FUNCIONANDO")</f>
      </c>
      <c r="C26" s="4" t="inlineStr">
        <is>
          <t>Não vendido</t>
        </is>
      </c>
      <c r="D26" s="4" t="inlineStr">
        <is>
          <t>207</t>
        </is>
      </c>
      <c r="E26" s="5" t="inlineStr">
        <is>
          <t>135.500,00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=HYPERLINK("https://www.leilaoonline.net/lote/detalhe/193987", "045")</f>
      </c>
      <c r="B27" s="4" t="s">
        <f>=HYPERLINK("https://www.leilaoonline.net/lote/detalhe/193987", "CAMINHÃO M. BENZ/L 1618; 1995/1995; BRANCA; DIESEL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98.500,00</t>
        </is>
      </c>
      <c r="F27" s="4" t="inlineStr">
        <is>
          <t>1500.00</t>
        </is>
      </c>
    </row>
    <row collapsed="false" customFormat="false" customHeight="false" hidden="false" ht="12.1" outlineLevel="0" r="28">
      <c r="A28" s="5" t="s">
        <f>=HYPERLINK("https://www.leilaoonline.net/lote/detalhe/193998", "046")</f>
      </c>
      <c r="B28" s="4" t="s">
        <f>=HYPERLINK("https://www.leilaoonline.net/lote/detalhe/193998", "CAMINHÃO M. BENZ/L1622; 2002/2002; BRANCA; DIESEL - FUNCIONANDO")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87.000,00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=HYPERLINK("https://www.leilaoonline.net/lote/detalhe/193989", "048")</f>
      </c>
      <c r="B29" s="4" t="s">
        <f>=HYPERLINK("https://www.leilaoonline.net/lote/detalhe/193989", "CAMINHÃO M. BENZ/L 1113; 1976/1976; AMARELA; DIESEL; TURBINADO - FUNCIONANDO")</f>
      </c>
      <c r="C29" s="4" t="inlineStr">
        <is>
          <t>Não vendido</t>
        </is>
      </c>
      <c r="D29" s="4" t="inlineStr">
        <is>
          <t>22</t>
        </is>
      </c>
      <c r="E29" s="5" t="inlineStr">
        <is>
          <t>18.500,00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=HYPERLINK("https://www.leilaoonline.net/lote/detalhe/193999", "060")</f>
      </c>
      <c r="B30" s="4" t="s">
        <f>=HYPERLINK("https://www.leilaoonline.net/lote/detalhe/193999", "CAMINHONETE I/FORD RANGER XLT 13P; 4X4; 2010/2011; PRETA; DIESEL - FUNCIONANDO - IPVA 2023 OK")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=HYPERLINK("https://www.leilaoonline.net/lote/detalhe/193990", "061")</f>
      </c>
      <c r="B31" s="4" t="s">
        <f>=HYPERLINK("https://www.leilaoonline.net/lote/detalhe/193990", "CAMIONETA FORD/SR DESERTER; 1993/1993; BRANCA; DIESEL; TURBINADA; HIDRÁULICA (DESLIGA NA CHAVE)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=HYPERLINK("https://www.leilaoonline.net/lote/detalhe/193993", "062")</f>
      </c>
      <c r="B32" s="4" t="s">
        <f>=HYPERLINK("https://www.leilaoonline.net/lote/detalhe/193993", "CAMINHONETE FORD/F1000; 1986/1986; CINZA; DIESEL; CABINE DUPLA; MOTOR MWM - FUNCIONANDO")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15.000,00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=HYPERLINK("https://www.leilaoonline.net/lote/detalhe/193994", "063")</f>
      </c>
      <c r="B33" s="4" t="s">
        <f>=HYPERLINK("https://www.leilaoonline.net/lote/detalhe/193994", "CAMINHONETE FORD/F250 XLT L; 2003/2003; PRETA; DIESEL - FUNCIONANDO")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=HYPERLINK("https://www.leilaoonline.net/lote/detalhe/194003", "066")</f>
      </c>
      <c r="B34" s="4" t="s">
        <f>=HYPERLINK("https://www.leilaoonline.net/lote/detalhe/194003", "CAMINHONETE NISSAN/FRONTIER 4X4 XE; 2005/2006; BRANCA; DIESEL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50.000,00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=HYPERLINK("https://www.leilaoonline.net/lote/detalhe/194004", "068")</f>
      </c>
      <c r="B35" s="4" t="s">
        <f>=HYPERLINK("https://www.leilaoonline.net/lote/detalhe/194004", "CAMINHÃO FORD/F4000; 1989/1989; BEGE; DIESEL; COM GAIOLA BOIADEIRA; DIREÇÃO HIDRÁULICA")</f>
      </c>
      <c r="C35" s="4" t="inlineStr">
        <is>
          <t>Não vendido</t>
        </is>
      </c>
      <c r="D35" s="4" t="inlineStr">
        <is>
          <t>16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=HYPERLINK("https://www.leilaoonline.net/lote/detalhe/195208", "069")</f>
      </c>
      <c r="B36" s="4" t="s">
        <f>=HYPERLINK("https://www.leilaoonline.net/lote/detalhe/195208", "CAMIONETE CHEVROLET S10 LS DS4 4X4; 2017/2018 - FUNCIONANDO - FROTA 52")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52.000,00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=HYPERLINK("https://www.leilaoonline.net/lote/detalhe/195209", "070")</f>
      </c>
      <c r="B37" s="4" t="s">
        <f>=HYPERLINK("https://www.leilaoonline.net/lote/detalhe/195209", "I/FORD RANGER XL 13P 4X4; CABINE DUPLA; 2011/2011; DIESEL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=HYPERLINK("https://www.leilaoonline.net/lote/detalhe/194006", "073")</f>
      </c>
      <c r="B38" s="4" t="s">
        <f>=HYPERLINK("https://www.leilaoonline.net/lote/detalhe/194006", "CAMINHÃO FORD/CARGO 1618; 1988/1988; BRANCA; DIESEL; MUNK 20.500 MARCA ARGOS - FUNCIONANDO")</f>
      </c>
      <c r="C38" s="4" t="inlineStr">
        <is>
          <t>Não vendido</t>
        </is>
      </c>
      <c r="D38" s="4" t="inlineStr">
        <is>
          <t>60</t>
        </is>
      </c>
      <c r="E38" s="5" t="inlineStr">
        <is>
          <t>158.000,00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=HYPERLINK("https://www.leilaoonline.net/lote/detalhe/194007", "075")</f>
      </c>
      <c r="B39" s="4" t="s">
        <f>=HYPERLINK("https://www.leilaoonline.net/lote/detalhe/194007", "CAMINHÃO M. BENZ/1618M; 2000/2000; BRANCA; MUNK 12/500; MARCA MICHELETO - FUNCIONANDO")</f>
      </c>
      <c r="C39" s="4" t="inlineStr">
        <is>
          <t>Não vendido</t>
        </is>
      </c>
      <c r="D39" s="4" t="inlineStr">
        <is>
          <t>48</t>
        </is>
      </c>
      <c r="E39" s="5" t="inlineStr">
        <is>
          <t>131.000,00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=HYPERLINK("https://www.leilaoonline.net/lote/detalhe/194013", "080")</f>
      </c>
      <c r="B40" s="4" t="s">
        <f>=HYPERLINK("https://www.leilaoonline.net/lote/detalhe/194013", "FIAT/DUCATO MAXICARGO; 2006/2007; AMARELA; DIESEL - IPVA 2023 OK")</f>
      </c>
      <c r="C40" s="4" t="inlineStr">
        <is>
          <t>Não vendido</t>
        </is>
      </c>
      <c r="D40" s="4" t="inlineStr">
        <is>
          <t>51</t>
        </is>
      </c>
      <c r="E40" s="5" t="inlineStr">
        <is>
          <t>26.000,00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=HYPERLINK("https://www.leilaoonline.net/lote/detalhe/194012", "081")</f>
      </c>
      <c r="B41" s="4" t="s">
        <f>=HYPERLINK("https://www.leilaoonline.net/lote/detalhe/194012", "FIAT/DUCATO MAXI; 2001/2002; BRANCA; DIESEL - IPVA 2023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6.500,00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=HYPERLINK("https://www.leilaoonline.net/lote/detalhe/194008", "090")</f>
      </c>
      <c r="B42" s="4" t="s">
        <f>=HYPERLINK("https://www.leilaoonline.net/lote/detalhe/194008", "CARROCERIA BAGGIO; ANO 2016; NÚMERO RSOBX 1074 6G01177; C/ EQUIPAMENTO MARCA PHD MODELO CA 105 SÉRIE 000053")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=HYPERLINK("https://www.leilaoonline.net/lote/detalhe/194014", "091")</f>
      </c>
      <c r="B43" s="4" t="s">
        <f>=HYPERLINK("https://www.leilaoonline.net/lote/detalhe/194014", "CARROCERIA BAGGIO; ANO 2016; NÚMERO RSOBX 1074 6G01177; C/ EQUIPAMENTO MARCA PHD MODELO CA 105 SÉRIE 000052")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=HYPERLINK("https://www.leilaoonline.net/lote/detalhe/194026", "092")</f>
      </c>
      <c r="B44" s="4" t="s">
        <f>=HYPERLINK("https://www.leilaoonline.net/lote/detalhe/194026", "CARROCERIA BAGGIO; ANO 2016; NÚMERO RSOBX 1074 6G01177; C/ EQUIPAMENTO MARCA PHD MODELO CA 105 SÉRIE 000056")</f>
      </c>
      <c r="C44" s="4" t="inlineStr">
        <is>
          <t>Não vendido</t>
        </is>
      </c>
      <c r="D44" s="4" t="inlineStr">
        <is>
          <t>48</t>
        </is>
      </c>
      <c r="E44" s="5" t="inlineStr">
        <is>
          <t>24.500,00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=HYPERLINK("https://www.leilaoonline.net/lote/detalhe/194027", "093")</f>
      </c>
      <c r="B45" s="4" t="s">
        <f>=HYPERLINK("https://www.leilaoonline.net/lote/detalhe/194027", "CARROCERIA BAGGIO; ANO 2016; NÚMERO RSOBX 1074 6G01177; C/ EQUIPAMENTO MARCA PHD MODELO CA 105 SÉRIE 000051")</f>
      </c>
      <c r="C45" s="4" t="inlineStr">
        <is>
          <t>Não vendido</t>
        </is>
      </c>
      <c r="D45" s="4" t="inlineStr">
        <is>
          <t>47</t>
        </is>
      </c>
      <c r="E45" s="5" t="inlineStr">
        <is>
          <t>24.000,00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=HYPERLINK("https://www.leilaoonline.net/lote/detalhe/194028", "096")</f>
      </c>
      <c r="B46" s="4" t="s">
        <f>=HYPERLINK("https://www.leilaoonline.net/lote/detalhe/194028", "LOTE COM 3 ENGATES")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=HYPERLINK("https://www.leilaoonline.net/lote/detalhe/194029", "097")</f>
      </c>
      <c r="B47" s="4" t="s">
        <f>=HYPERLINK("https://www.leilaoonline.net/lote/detalhe/194029", "SANTO ANTONIO")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=HYPERLINK("https://www.leilaoonline.net/lote/detalhe/194017", "101")</f>
      </c>
      <c r="B48" s="4" t="s">
        <f>=HYPERLINK("https://www.leilaoonline.net/lote/detalhe/194017", "EMPILHADEIRA CLARK; ANO INDEFINIDO; MOTOR À DIESEL; CAPACIDADE 7 TONELADAS; TORRE DE 4 METROS")</f>
      </c>
      <c r="C48" s="4" t="inlineStr">
        <is>
          <t>Não vendido</t>
        </is>
      </c>
      <c r="D48" s="4" t="inlineStr">
        <is>
          <t>37</t>
        </is>
      </c>
      <c r="E48" s="5" t="inlineStr">
        <is>
          <t>46.250,00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=HYPERLINK("https://www.leilaoonline.net/lote/detalhe/194021", "103")</f>
      </c>
      <c r="B49" s="4" t="s">
        <f>=HYPERLINK("https://www.leilaoonline.net/lote/detalhe/194021", "PÁ CARREGADEIRA MICHIGAN 75 III; ANO 1980; SEM PLAQUETA DE IDENTIFICAÇÃO")</f>
      </c>
      <c r="C49" s="4" t="inlineStr">
        <is>
          <t>Vendido</t>
        </is>
      </c>
      <c r="D49" s="4" t="inlineStr">
        <is>
          <t>164</t>
        </is>
      </c>
      <c r="E49" s="5" t="inlineStr">
        <is>
          <t>82.500,00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=HYPERLINK("https://www.leilaoonline.net/lote/detalhe/194022", "104")</f>
      </c>
      <c r="B50" s="4" t="s">
        <f>=HYPERLINK("https://www.leilaoonline.net/lote/detalhe/194022", "veja o vídeo!! PÁ CARREGADEIRA CASE W7 E; SEM IDENTIFICAÇÃO DE ANO")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=HYPERLINK("https://www.leilaoonline.net/lote/detalhe/194018", "105")</f>
      </c>
      <c r="B51" s="4" t="s">
        <f>=HYPERLINK("https://www.leilaoonline.net/lote/detalhe/194018", "veja o vídeo!! PÁ CARREGADEIRA; CATERPILLAR 930; ANO 1985; FREIO A DISCO - FUNCIONANDO")</f>
      </c>
      <c r="C51" s="4" t="inlineStr">
        <is>
          <t>Não vendido</t>
        </is>
      </c>
      <c r="D51" s="4" t="inlineStr">
        <is>
          <t>60</t>
        </is>
      </c>
      <c r="E51" s="5" t="inlineStr">
        <is>
          <t>63.000,00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=HYPERLINK("https://www.leilaoonline.net/lote/detalhe/194023", "106")</f>
      </c>
      <c r="B52" s="4" t="s">
        <f>=HYPERLINK("https://www.leilaoonline.net/lote/detalhe/194023", "PÁ CARREGADEIRA W7; ANO 1970 (APROXIMADAMENTE); SEM PLAQUETA DE IDENTIFICAÇÃO")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25.000,00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=HYPERLINK("https://www.leilaoonline.net/lote/detalhe/194016", "110")</f>
      </c>
      <c r="B53" s="4" t="s">
        <f>=HYPERLINK("https://www.leilaoonline.net/lote/detalhe/194016", "veja o vídeo!! TRATOR NEW HOLLAND TS 110CV 4X4; ANO 2012")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153.500,00</t>
        </is>
      </c>
      <c r="F53" s="4" t="inlineStr">
        <is>
          <t>3500.00</t>
        </is>
      </c>
    </row>
    <row collapsed="false" customFormat="false" customHeight="false" hidden="false" ht="12.1" outlineLevel="0" r="54">
      <c r="A54" s="5" t="s">
        <f>=HYPERLINK("https://www.leilaoonline.net/lote/detalhe/194019", "111")</f>
      </c>
      <c r="B54" s="4" t="s">
        <f>=HYPERLINK("https://www.leilaoonline.net/lote/detalhe/194019", "TRATOR MASSEY FERGUSON 65X; ANO 1972; EIXO QUADRADO; 3 MARCHAS - FUNCIONANDO")</f>
      </c>
      <c r="C54" s="4" t="inlineStr">
        <is>
          <t>Vendido</t>
        </is>
      </c>
      <c r="D54" s="4" t="inlineStr">
        <is>
          <t>74</t>
        </is>
      </c>
      <c r="E54" s="5" t="inlineStr">
        <is>
          <t>38.000,00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=HYPERLINK("https://www.leilaoonline.net/lote/detalhe/194020", "112")</f>
      </c>
      <c r="B55" s="4" t="s">
        <f>=HYPERLINK("https://www.leilaoonline.net/lote/detalhe/194020", "veja o vídeo!! TRATOR VALMET 60 ID; ANO 1973; SEM PLAQUETA DE IDENTIFICAÇÃO")</f>
      </c>
      <c r="C55" s="4" t="inlineStr">
        <is>
          <t>Não vendido</t>
        </is>
      </c>
      <c r="D55" s="4" t="inlineStr">
        <is>
          <t>19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=HYPERLINK("https://www.leilaoonline.net/lote/detalhe/194024", "113")</f>
      </c>
      <c r="B56" s="4" t="s">
        <f>=HYPERLINK("https://www.leilaoonline.net/lote/detalhe/194024", "TRATOR FORD 8 BR; SEM BATERIA; SEM ANO DE IDENTIFICAÇÃO")</f>
      </c>
      <c r="C56" s="4" t="inlineStr">
        <is>
          <t>Não vendido</t>
        </is>
      </c>
      <c r="D56" s="4" t="inlineStr">
        <is>
          <t>10</t>
        </is>
      </c>
      <c r="E56" s="5" t="inlineStr">
        <is>
          <t>5.500,00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=HYPERLINK("https://www.leilaoonline.net/lote/detalhe/194025", "114")</f>
      </c>
      <c r="B57" s="4" t="s">
        <f>=HYPERLINK("https://www.leilaoonline.net/lote/detalhe/194025", "TRATOR FORD 8 BR; SEM BATERIA; ANO INDEFINIDO; SEM PLAQUETA DE IDENTIFICAÇÃO")</f>
      </c>
      <c r="C57" s="4" t="inlineStr">
        <is>
          <t>Não vendido</t>
        </is>
      </c>
      <c r="D57" s="4" t="inlineStr">
        <is>
          <t>8</t>
        </is>
      </c>
      <c r="E57" s="5" t="inlineStr">
        <is>
          <t>4.500,00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=HYPERLINK("https://www.leilaoonline.net/lote/detalhe/194039", "116")</f>
      </c>
      <c r="B58" s="4" t="s">
        <f>=HYPERLINK("https://www.leilaoonline.net/lote/detalhe/194039", "TRATOR VALMET 65 ID.; MOD. IV")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=HYPERLINK("https://www.leilaoonline.net/lote/detalhe/194033", "120")</f>
      </c>
      <c r="B59" s="4" t="s">
        <f>=HYPERLINK("https://www.leilaoonline.net/lote/detalhe/194033", "TRATOR MASSEY FERGUSON 290; ANO 1980 - COM PÁ")</f>
      </c>
      <c r="C59" s="4" t="inlineStr">
        <is>
          <t>Não vendido</t>
        </is>
      </c>
      <c r="D59" s="4" t="inlineStr">
        <is>
          <t>60</t>
        </is>
      </c>
      <c r="E59" s="5" t="inlineStr">
        <is>
          <t>31.000,00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=HYPERLINK("https://www.leilaoonline.net/lote/detalhe/194030", "125")</f>
      </c>
      <c r="B60" s="4" t="s">
        <f>=HYPERLINK("https://www.leilaoonline.net/lote/detalhe/194030", "veja o vídeo!! TRATOR MASSEY FERGUSON 65 X; ANO 71; CANELA REDONDA; 3 MARCHAS")</f>
      </c>
      <c r="C60" s="4" t="inlineStr">
        <is>
          <t>Não vendido</t>
        </is>
      </c>
      <c r="D60" s="4" t="inlineStr">
        <is>
          <t>12</t>
        </is>
      </c>
      <c r="E60" s="5" t="inlineStr">
        <is>
          <t>13.500,00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=HYPERLINK("https://www.leilaoonline.net/lote/detalhe/194031", "155")</f>
      </c>
      <c r="B61" s="4" t="s">
        <f>=HYPERLINK("https://www.leilaoonline.net/lote/detalhe/194031", "LANCHA (INFORMAÇÕES NAS ESPECIFICAÇÕES)")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152.500,00</t>
        </is>
      </c>
      <c r="F61" s="4" t="inlineStr">
        <is>
          <t>2500.00</t>
        </is>
      </c>
    </row>
    <row collapsed="false" customFormat="false" customHeight="false" hidden="false" ht="12.1" outlineLevel="0" r="62">
      <c r="A62" s="5" t="s">
        <f>=HYPERLINK("https://www.leilaoonline.net/lote/detalhe/194041", "156")</f>
      </c>
      <c r="B62" s="4" t="s">
        <f>=HYPERLINK("https://www.leilaoonline.net/lote/detalhe/194041", "GRADE ARADORA 18X28X270; MARCA CIVEMASA")</f>
      </c>
      <c r="C62" s="4" t="inlineStr">
        <is>
          <t>Não vendido</t>
        </is>
      </c>
      <c r="D62" s="4" t="inlineStr">
        <is>
          <t>35</t>
        </is>
      </c>
      <c r="E62" s="5" t="inlineStr">
        <is>
          <t>17.250,00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=HYPERLINK("https://www.leilaoonline.net/lote/detalhe/194040", "157")</f>
      </c>
      <c r="B63" s="4" t="s">
        <f>=HYPERLINK("https://www.leilaoonline.net/lote/detalhe/194040", "PLAINA NIVELADORA DE ARRASTO DE 2.45M")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4.750,00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=HYPERLINK("https://www.leilaoonline.net/lote/detalhe/194035", "159")</f>
      </c>
      <c r="B64" s="4" t="s">
        <f>=HYPERLINK("https://www.leilaoonline.net/lote/detalhe/194035", "JF 90; 6 FACAS F - FUNCIONANDO")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=HYPERLINK("https://www.leilaoonline.net/lote/detalhe/194034", "160")</f>
      </c>
      <c r="B65" s="4" t="s">
        <f>=HYPERLINK("https://www.leilaoonline.net/lote/detalhe/194034", "ENSILADEIRA JF C120 DE 12 FACAS; ANO 2010")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=HYPERLINK("https://www.leilaoonline.net/lote/detalhe/194032", "161")</f>
      </c>
      <c r="B66" s="4" t="s">
        <f>=HYPERLINK("https://www.leilaoonline.net/lote/detalhe/194032", "JOGO DE BANCO DE MICRO-ÔNIBUS;  23 ASSENTOS")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=HYPERLINK("https://www.leilaoonline.net/lote/detalhe/194043", "162")</f>
      </c>
      <c r="B67" s="4" t="s">
        <f>=HYPERLINK("https://www.leilaoonline.net/lote/detalhe/194043", "LOTE COM MONITOR LG FLATON M237WA - PM; TV PHILCO 43 PVTE10N5SF LED; TV LG 32 32LD350; TV SONY 55 KDL - 55HX755; TV AOC 43 43S5195/78G")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=HYPERLINK("https://www.leilaoonline.net/lote/detalhe/194036", "163")</f>
      </c>
      <c r="B68" s="4" t="s">
        <f>=HYPERLINK("https://www.leilaoonline.net/lote/detalhe/194036", "LOTE COM 4 IMPLEMENTOS")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=HYPERLINK("https://www.leilaoonline.net/lote/detalhe/194037", "164")</f>
      </c>
      <c r="B69" s="4" t="s">
        <f>=HYPERLINK("https://www.leilaoonline.net/lote/detalhe/194037", "MOTOR 366 TURBINADO; COM PLAQUETA E CAPA SECA")</f>
      </c>
      <c r="C69" s="4" t="inlineStr">
        <is>
          <t>Não vendido</t>
        </is>
      </c>
      <c r="D69" s="4" t="inlineStr">
        <is>
          <t>8</t>
        </is>
      </c>
      <c r="E69" s="5" t="inlineStr">
        <is>
          <t>7.500,00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=HYPERLINK("https://www.leilaoonline.net/lote/detalhe/194042", "166")</f>
      </c>
      <c r="B70" s="4" t="s">
        <f>=HYPERLINK("https://www.leilaoonline.net/lote/detalhe/194042",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=HYPERLINK("https://www.leilaoonline.net/lote/detalhe/194044", "168")</f>
      </c>
      <c r="B71" s="4" t="s">
        <f>=HYPERLINK("https://www.leilaoonline.net/lote/detalhe/194044", "ROÇADEIRA; MARCA SANTA ISABEL; 1,70M DE CORTE; GIRO LIVRE; REGULAGEM DE ALTURA")</f>
      </c>
      <c r="C71" s="4" t="inlineStr">
        <is>
          <t>Não vendido</t>
        </is>
      </c>
      <c r="D71" s="4" t="inlineStr">
        <is>
          <t>25</t>
        </is>
      </c>
      <c r="E71" s="5" t="inlineStr">
        <is>
          <t>4.600,00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=HYPERLINK("https://www.leilaoonline.net/lote/detalhe/194045", "169")</f>
      </c>
      <c r="B72" s="4" t="s">
        <f>=HYPERLINK("https://www.leilaoonline.net/lote/detalhe/194045",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=HYPERLINK("https://www.leilaoonline.net/lote/detalhe/194046", "170")</f>
      </c>
      <c r="B73" s="4" t="s">
        <f>=HYPERLINK("https://www.leilaoonline.net/lote/detalhe/194046",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=HYPERLINK("https://www.leilaoonline.net/lote/detalhe/194053", "171")</f>
      </c>
      <c r="B74" s="4" t="s">
        <f>=HYPERLINK("https://www.leilaoonline.net/lote/detalhe/194053", "GRADE ARADORA DE ARRASTO BALDAN; 20 DISCOS; MANCAIS; ROLAMENTO")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=HYPERLINK("https://www.leilaoonline.net/lote/detalhe/194052", "183")</f>
      </c>
      <c r="B75" s="4" t="s">
        <f>=HYPERLINK("https://www.leilaoonline.net/lote/detalhe/194052", "BOMBA DE IRRIGAÇÃO DE 15CV")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=HYPERLINK("https://www.leilaoonline.net/lote/detalhe/194047", "185")</f>
      </c>
      <c r="B76" s="4" t="s">
        <f>=HYPERLINK("https://www.leilaoonline.net/lote/detalhe/194047",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=HYPERLINK("https://www.leilaoonline.net/lote/detalhe/194048", "187")</f>
      </c>
      <c r="B77" s="4" t="s">
        <f>=HYPERLINK("https://www.leilaoonline.net/lote/detalhe/194048",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=HYPERLINK("https://www.leilaoonline.net/lote/detalhe/194049", "189")</f>
      </c>
      <c r="B78" s="4" t="s">
        <f>=HYPERLINK("https://www.leilaoonline.net/lote/detalhe/194049",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=HYPERLINK("https://www.leilaoonline.net/lote/detalhe/194050", "190")</f>
      </c>
      <c r="B79" s="4" t="s">
        <f>=HYPERLINK("https://www.leilaoonline.net/lote/detalhe/194050", "ROÇADEIRA AGR.; ANO 2001")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=HYPERLINK("https://www.leilaoonline.net/lote/detalhe/194051", "191")</f>
      </c>
      <c r="B80" s="4" t="s">
        <f>=HYPERLINK("https://www.leilaoonline.net/lote/detalhe/194051", "SUBSOLADOR 9 HASTES DE CONTROLE REMOTO")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=HYPERLINK("https://www.leilaoonline.net/lote/detalhe/194054", "192")</f>
      </c>
      <c r="B81" s="4" t="s">
        <f>=HYPERLINK("https://www.leilaoonline.net/lote/detalhe/194054",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=HYPERLINK("https://www.leilaoonline.net/lote/detalhe/194055", "193")</f>
      </c>
      <c r="B82" s="4" t="s">
        <f>=HYPERLINK("https://www.leilaoonline.net/lote/detalhe/194055",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=HYPERLINK("https://www.leilaoonline.net/lote/detalhe/194056", "194")</f>
      </c>
      <c r="B83" s="4" t="s">
        <f>=HYPERLINK("https://www.leilaoonline.net/lote/detalhe/194056",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=HYPERLINK("https://www.leilaoonline.net/lote/detalhe/194057", "197")</f>
      </c>
      <c r="B84" s="4" t="s">
        <f>=HYPERLINK("https://www.leilaoonline.net/lote/detalhe/194057", "BAÚ PARA CARGA VIVA - COMPRIMENTO 6.45, ALTURA 2.40, LARGURA 2.50")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=HYPERLINK("https://www.leilaoonline.net/lote/detalhe/194058", "200")</f>
      </c>
      <c r="B85" s="4" t="s">
        <f>=HYPERLINK("https://www.leilaoonline.net/lote/detalhe/194058", "CARROCERIA")</f>
      </c>
      <c r="C85" s="4" t="inlineStr">
        <is>
          <t>Não vendido</t>
        </is>
      </c>
      <c r="D85" s="4" t="inlineStr">
        <is>
          <t>6</t>
        </is>
      </c>
      <c r="E85" s="5" t="inlineStr">
        <is>
          <t>2.950,00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=HYPERLINK("https://www.leilaoonline.net/lote/detalhe/194061", "201")</f>
      </c>
      <c r="B86" s="4" t="s">
        <f>=HYPERLINK("https://www.leilaoonline.net/lote/detalhe/194061", "SAID; 4M DE COMP.; 2,20 DE LARG.; 2,30 DE ALT.")</f>
      </c>
      <c r="C86" s="4" t="inlineStr">
        <is>
          <t>Não vendido</t>
        </is>
      </c>
      <c r="D86" s="4" t="inlineStr">
        <is>
          <t>4</t>
        </is>
      </c>
      <c r="E86" s="5" t="inlineStr">
        <is>
          <t>2.800,00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=HYPERLINK("https://www.leilaoonline.net/lote/detalhe/194064", "204")</f>
      </c>
      <c r="B87" s="4" t="s">
        <f>=HYPERLINK("https://www.leilaoonline.net/lote/detalhe/194064",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2.000,00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=HYPERLINK("https://www.leilaoonline.net/lote/detalhe/194059", "205")</f>
      </c>
      <c r="B88" s="4" t="s">
        <f>=HYPERLINK("https://www.leilaoonline.net/lote/detalhe/194059",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=HYPERLINK("https://www.leilaoonline.net/lote/detalhe/194060", "206")</f>
      </c>
      <c r="B89" s="4" t="s">
        <f>=HYPERLINK("https://www.leilaoonline.net/lote/detalhe/194060", "CARRETA PARA PLANTIO DE CANA")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1.050,00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=HYPERLINK("https://www.leilaoonline.net/lote/detalhe/194062", "208")</f>
      </c>
      <c r="B90" s="4" t="s">
        <f>=HYPERLINK("https://www.leilaoonline.net/lote/detalhe/194062", "CONTAINER MARÍTIMO DE 6 METROS")</f>
      </c>
      <c r="C90" s="4" t="inlineStr">
        <is>
          <t>Não vendido</t>
        </is>
      </c>
      <c r="D90" s="4" t="inlineStr">
        <is>
          <t>4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=HYPERLINK("https://www.leilaoonline.net/lote/detalhe/194063", "211")</f>
      </c>
      <c r="B91" s="4" t="s">
        <f>=HYPERLINK("https://www.leilaoonline.net/lote/detalhe/194063", "BAÚ (MEDIDAS NAS ESPECIFICAÇÕES)")</f>
      </c>
      <c r="C91" s="4" t="inlineStr">
        <is>
          <t>Não vendido</t>
        </is>
      </c>
      <c r="D91" s="4" t="inlineStr">
        <is>
          <t>8</t>
        </is>
      </c>
      <c r="E91" s="5" t="inlineStr">
        <is>
          <t>2.050,00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2026-06-29T19:23:13.00Z</dcterms:created>
  <dc:creator>Tellks Tecnologia</dc:creator>
  <cp:revision>0</cp:revision>
</cp:coreProperties>
</file>