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PLATAFORMAS, VARREDEIRA, MÁQUINAS PESADAS, IMPLEMENTOS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10/10/2023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=HYPERLINK("https://www.leilaoonline.net/lote/detalhe/196190", "3000")</f>
      </c>
      <c r="B11" s="4" t="s">
        <f>=HYPERLINK("https://www.leilaoonline.net/lote/detalhe/196190", "PÁ CARREGADEIRA KOMATSU  MOD.WA-380 /209 - ano 2009 - SEM TORQUE - COM MOTOR CUMMINS ELETRÔNICO")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=HYPERLINK("https://www.leilaoonline.net/lote/detalhe/196989", "3001")</f>
      </c>
      <c r="B12" s="4" t="s">
        <f>=HYPERLINK("https://www.leilaoonline.net/lote/detalhe/196989", "[ VÍDEO ] PICADOR FLORESTAL FEZER MÓVEL ANO 2013 - Aprox. 1.000 HORAS - (POUCO USO)")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580.000,00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=HYPERLINK("https://www.leilaoonline.net/lote/detalhe/196140", "3002")</f>
      </c>
      <c r="B13" s="4" t="s">
        <f>=HYPERLINK("https://www.leilaoonline.net/lote/detalhe/196140", "Pá Carregadeira New Holland. Mod. 130 B. Ano 2018. Motor e transmissão desinstalados mas acompanham o lote")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140.000,00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=HYPERLINK("https://www.leilaoonline.net/lote/detalhe/196150", "3003")</f>
      </c>
      <c r="B14" s="4" t="s">
        <f>=HYPERLINK("https://www.leilaoonline.net/lote/detalhe/196150", "Pá Carregadeira Caterpillar mod. 924H ano 2012. Aprox. 10.700 horas (cabine original)")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160.000,00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=HYPERLINK("https://www.leilaoonline.net/lote/detalhe/196154", "3004")</f>
      </c>
      <c r="B15" s="4" t="s">
        <f>=HYPERLINK("https://www.leilaoonline.net/lote/detalhe/196154", "ESCAVADEIRA HIDRÁULICA CATERPILLAR MOD. 312 DL ANO 2014 - APROX. 6.000 HRS.")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112.000,00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=HYPERLINK("https://www.leilaoonline.net/lote/detalhe/196156", "3005")</f>
      </c>
      <c r="B16" s="4" t="s">
        <f>=HYPERLINK("https://www.leilaoonline.net/lote/detalhe/196156", "ESCAVADEIRA CATERPILLAR MOD. 315 ANO 2007")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280.000,00</t>
        </is>
      </c>
      <c r="F16" s="4" t="inlineStr">
        <is>
          <t>5000.00</t>
        </is>
      </c>
    </row>
    <row collapsed="false" customFormat="false" customHeight="false" hidden="false" ht="12.1" outlineLevel="0" r="17">
      <c r="A17" s="5" t="s">
        <f>=HYPERLINK("https://www.leilaoonline.net/lote/detalhe/196164", "3006")</f>
      </c>
      <c r="B17" s="4" t="s">
        <f>=HYPERLINK("https://www.leilaoonline.net/lote/detalhe/196164", "PÁ CARREGADEIRA SDLG MOD. LG936L ANO 2006")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170.000,00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=HYPERLINK("https://www.leilaoonline.net/lote/detalhe/196169", "3007")</f>
      </c>
      <c r="B18" s="4" t="s">
        <f>=HYPERLINK("https://www.leilaoonline.net/lote/detalhe/196169", "[ VÍDEO ] Escavadeira Volvo Ec 220D Ano 2015 Operacional.")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300.000,00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=HYPERLINK("https://www.leilaoonline.net/lote/detalhe/196136", "3008")</f>
      </c>
      <c r="B19" s="4" t="s">
        <f>=HYPERLINK("https://www.leilaoonline.net/lote/detalhe/196136", " TRATOR DEUTZ DM ANO 1963 -CILINDROS REFRIGERADOS A AR (ORIGINAL)")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15.000,00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=HYPERLINK("https://www.leilaoonline.net/lote/detalhe/196210", "3009")</f>
      </c>
      <c r="B20" s="4" t="s">
        <f>=HYPERLINK("https://www.leilaoonline.net/lote/detalhe/196210", "EMPILHADEIRA  MARCA HELI MOD. CPC D100 - CAPAC. 10 TON. ANO 2012 - NO ESTADO")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140.000,00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=HYPERLINK("https://www.leilaoonline.net/lote/detalhe/196141", "3010")</f>
      </c>
      <c r="B21" s="4" t="s">
        <f>=HYPERLINK("https://www.leilaoonline.net/lote/detalhe/196141", "Empilhadeira marca Maximal – capac. 4,5 Ton – Ano 2014 – toda revisada. Operacional")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55.000,00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=HYPERLINK("https://www.leilaoonline.net/lote/detalhe/197396", "3011")</f>
      </c>
      <c r="B22" s="4" t="s">
        <f>=HYPERLINK("https://www.leilaoonline.net/lote/detalhe/197396", "[ VÍDEO ] TRATOR VALTRA BL 77. ANO 2006")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70.000,00</t>
        </is>
      </c>
      <c r="F22" s="4" t="inlineStr">
        <is>
          <t>2000.00</t>
        </is>
      </c>
    </row>
    <row collapsed="false" customFormat="false" customHeight="false" hidden="false" ht="12.1" outlineLevel="0" r="23">
      <c r="A23" s="5" t="s">
        <f>=HYPERLINK("https://www.leilaoonline.net/lote/detalhe/196144", "3012")</f>
      </c>
      <c r="B23" s="4" t="s">
        <f>=HYPERLINK("https://www.leilaoonline.net/lote/detalhe/196144", "TRATOR AGRÍCOLA VOLVO 350")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=HYPERLINK("https://www.leilaoonline.net/lote/detalhe/196189", "3013")</f>
      </c>
      <c r="B24" s="4" t="s">
        <f>=HYPERLINK("https://www.leilaoonline.net/lote/detalhe/196189", "[ VÍDEO ] PÁ CARREGADEIRA KOMATSU  MOD. WA-320   ANO 2007")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150.000,00</t>
        </is>
      </c>
      <c r="F24" s="4" t="inlineStr">
        <is>
          <t>10000.00</t>
        </is>
      </c>
    </row>
    <row collapsed="false" customFormat="false" customHeight="false" hidden="false" ht="12.1" outlineLevel="0" r="25">
      <c r="A25" s="5" t="s">
        <f>=HYPERLINK("https://www.leilaoonline.net/lote/detalhe/196160", "3014")</f>
      </c>
      <c r="B25" s="4" t="s">
        <f>=HYPERLINK("https://www.leilaoonline.net/lote/detalhe/196160", " TRATOR MASSEY FERGUSON MOD.65R ANO 1908 COM IMPLEMENTO EMPILHADEIRA")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15.000,00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=HYPERLINK("https://www.leilaoonline.net/lote/detalhe/196203", "3015")</f>
      </c>
      <c r="B26" s="4" t="s">
        <f>=HYPERLINK("https://www.leilaoonline.net/lote/detalhe/196203", "[ VÍDEO ] PÁ CARREGADEIRA MICHIGAN MOD. 55C ARTICULADA TRANSMISSÃO CLARCK DANA 22.000 - ANO APROX. 1995. BATERIA NOVA")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130.000,00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=HYPERLINK("https://www.leilaoonline.net/lote/detalhe/196202", "3016")</f>
      </c>
      <c r="B27" s="4" t="s">
        <f>=HYPERLINK("https://www.leilaoonline.net/lote/detalhe/196202", "[ VÍDEO ] PÁ CARREGADEIRA MICHIGAN MOD. 55C ARTICULADA TRANSMISSÃO 18.000 - ANO APROX. 1995. BATERIA NOVA")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110.000,00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=HYPERLINK("https://www.leilaoonline.net/lote/detalhe/196204", "3017")</f>
      </c>
      <c r="B28" s="4" t="s">
        <f>=HYPERLINK("https://www.leilaoonline.net/lote/detalhe/196204", "TRATOR FORD MOD. 6610 ANO 1996 - C/ CONCHA")</f>
      </c>
      <c r="C28" s="4" t="inlineStr">
        <is>
          <t>Lote retirado</t>
        </is>
      </c>
      <c r="D28" s="4" t="inlineStr">
        <is>
          <t>0</t>
        </is>
      </c>
      <c r="E28" s="5" t="inlineStr">
        <is>
          <t>40.000,00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=HYPERLINK("https://www.leilaoonline.net/lote/detalhe/196205", "3018")</f>
      </c>
      <c r="B29" s="4" t="s">
        <f>=HYPERLINK("https://www.leilaoonline.net/lote/detalhe/196205", "MOTOR PARA RETROESCAVADEIRA JCB (PARCIAL) ANO 2004")</f>
      </c>
      <c r="C29" s="4" t="inlineStr">
        <is>
          <t>Lote retirado</t>
        </is>
      </c>
      <c r="D29" s="4" t="inlineStr">
        <is>
          <t>0</t>
        </is>
      </c>
      <c r="E29" s="5" t="inlineStr">
        <is>
          <t>5.000,00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=HYPERLINK("https://www.leilaoonline.net/lote/detalhe/196488", "5000")</f>
      </c>
      <c r="B30" s="4" t="s">
        <f>=HYPERLINK("https://www.leilaoonline.net/lote/detalhe/196488", "PULVERIZADOR STARA MOD. FÊNIX 3000 - ANO 2008")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=HYPERLINK("https://www.leilaoonline.net/lote/detalhe/196208", "5001")</f>
      </c>
      <c r="B31" s="4" t="s">
        <f>=HYPERLINK("https://www.leilaoonline.net/lote/detalhe/196208", "[ VÍDEOS } COLHEITADEIRA NEW HOLLAND MOD. TC 59 ANO 2004 - COM PLATAFORMA 23 PÉS SUPER FLEX.")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330.000,00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=HYPERLINK("https://www.leilaoonline.net/lote/detalhe/196209", "5002")</f>
      </c>
      <c r="B32" s="4" t="s">
        <f>=HYPERLINK("https://www.leilaoonline.net/lote/detalhe/196209", "[ VÍDEO ] PULVERIZADOR AGRÍCOLA MARCA METALFOR MOD. MULTIPLE AB3000 LTS - ANO 2004.")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130.000,00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=HYPERLINK("https://www.leilaoonline.net/lote/detalhe/196174", "5006")</f>
      </c>
      <c r="B33" s="4" t="s">
        <f>=HYPERLINK("https://www.leilaoonline.net/lote/detalhe/196174", "SUBSOLADOR CIVEMASA P/ 7 HASTES -POTENCIA REQUERIDA 250CV OU MAIS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61.000,00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=HYPERLINK("https://www.leilaoonline.net/lote/detalhe/196146", "5007")</f>
      </c>
      <c r="B34" s="4" t="s">
        <f>=HYPERLINK("https://www.leilaoonline.net/lote/detalhe/196146", " Arado. Marca Líder. 3 Discos")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1.500,00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=HYPERLINK("https://www.leilaoonline.net/lote/detalhe/196162", "5008")</f>
      </c>
      <c r="B35" s="4" t="s">
        <f>=HYPERLINK("https://www.leilaoonline.net/lote/detalhe/196162", "ARADO 3 BACIAS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=HYPERLINK("https://www.leilaoonline.net/lote/detalhe/196206", "5010")</f>
      </c>
      <c r="B36" s="4" t="s">
        <f>=HYPERLINK("https://www.leilaoonline.net/lote/detalhe/196206", "[ VÍDEOS ] Plantadeira Jumil 04 linhas.  Pouco uso.  Muito conservada.  Pronta para uso . Revisada.  Entrelinhas regulada para 70 centímetros. Ano 1987")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=HYPERLINK("https://www.leilaoonline.net/lote/detalhe/196176", "5011")</f>
      </c>
      <c r="B37" s="4" t="s">
        <f>=HYPERLINK("https://www.leilaoonline.net/lote/detalhe/196176", " Adubador de disco 1250H e Sulcador 3 PTS Hidraulico. Marca DMB. Ano 2016")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=HYPERLINK("https://www.leilaoonline.net/lote/detalhe/196175", "5012")</f>
      </c>
      <c r="B38" s="4" t="s">
        <f>=HYPERLINK("https://www.leilaoonline.net/lote/detalhe/196175", " Super Cultivador e Sulcador São Francisco com motor hidraulico. Marca DMB. Ano 2006")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20.000,00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=HYPERLINK("https://www.leilaoonline.net/lote/detalhe/196181", "5013")</f>
      </c>
      <c r="B39" s="4" t="s">
        <f>=HYPERLINK("https://www.leilaoonline.net/lote/detalhe/196181", " Cobridor de Cana com rolo Compactador. Marca DMB")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15.000,00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=HYPERLINK("https://www.leilaoonline.net/lote/detalhe/196179", "5014")</f>
      </c>
      <c r="B40" s="4" t="s">
        <f>=HYPERLINK("https://www.leilaoonline.net/lote/detalhe/196179", " Quebra Lombo com Tanque para aplicação de herbicida. Marca DMB")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30.000,00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=HYPERLINK("https://www.leilaoonline.net/lote/detalhe/196177", "5015")</f>
      </c>
      <c r="B41" s="4" t="s">
        <f>=HYPERLINK("https://www.leilaoonline.net/lote/detalhe/196177", " Plaina Hidra Nível Reversível Starplan 5.000 Rodado 14.9-24 Star A. Marca Stara. Ano 2011")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38.500,00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=HYPERLINK("https://www.leilaoonline.net/lote/detalhe/196180", "5016")</f>
      </c>
      <c r="B42" s="4" t="s">
        <f>=HYPERLINK("https://www.leilaoonline.net/lote/detalhe/196180", " Pulverizador Jacto 800 litros. Marca Jacto")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7.500,00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=HYPERLINK("https://www.leilaoonline.net/lote/detalhe/196186", "5017")</f>
      </c>
      <c r="B43" s="4" t="s">
        <f>=HYPERLINK("https://www.leilaoonline.net/lote/detalhe/196186", "[ VÍDEO ] VAGÃO DISTRIBUIDOR DE CALCÁRIO TIPO NEVOEIRO")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17.000,00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=HYPERLINK("https://www.leilaoonline.net/lote/detalhe/196191", "5018")</f>
      </c>
      <c r="B44" s="4" t="s">
        <f>=HYPERLINK("https://www.leilaoonline.net/lote/detalhe/196191", "SUCATA PLANTADEIRA SLC JOHN DEERE")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=HYPERLINK("https://www.leilaoonline.net/lote/detalhe/196192", "5019")</f>
      </c>
      <c r="B45" s="4" t="s">
        <f>=HYPERLINK("https://www.leilaoonline.net/lote/detalhe/196192", "SUCATA PLANTADEIRA SLC JOHN DEERE")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=HYPERLINK("https://www.leilaoonline.net/lote/detalhe/196201", "5020")</f>
      </c>
      <c r="B46" s="4" t="s">
        <f>=HYPERLINK("https://www.leilaoonline.net/lote/detalhe/196201", "SUCATA PEÇAS PLANTADEIRA JUMIL")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=HYPERLINK("https://www.leilaoonline.net/lote/detalhe/196126", "5022")</f>
      </c>
      <c r="B47" s="4" t="s">
        <f>=HYPERLINK("https://www.leilaoonline.net/lote/detalhe/196126", " Kit caixa de peneira e bandejão. Marca New Holland. Para colheitadeira tc 59. Em bom estado de conservação")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=HYPERLINK("https://www.leilaoonline.net/lote/detalhe/196127", "5023")</f>
      </c>
      <c r="B48" s="4" t="s">
        <f>=HYPERLINK("https://www.leilaoonline.net/lote/detalhe/196127", " Plataforma Marca Massey Ferguson. Modelo 5/90")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=HYPERLINK("https://www.leilaoonline.net/lote/detalhe/196128", "5024")</f>
      </c>
      <c r="B49" s="4" t="s">
        <f>=HYPERLINK("https://www.leilaoonline.net/lote/detalhe/196128", " Esparramador de palha. Marca Bandeirantes para colheitadeira Massey Ferguson")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=HYPERLINK("https://www.leilaoonline.net/lote/detalhe/196161", "5025")</f>
      </c>
      <c r="B50" s="4" t="s">
        <f>=HYPERLINK("https://www.leilaoonline.net/lote/detalhe/196161", " GRADE ARADORA")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6.500,00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=HYPERLINK("https://www.leilaoonline.net/lote/detalhe/198784", "5026")</f>
      </c>
      <c r="B51" s="4" t="s">
        <f>=HYPERLINK("https://www.leilaoonline.net/lote/detalhe/198784", " Plantcenter ano 2008 12 linhas de 50 cm Botinha desarme")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55.000,00</t>
        </is>
      </c>
      <c r="F51" s="4" t="inlineStr">
        <is>
          <t>750.00</t>
        </is>
      </c>
    </row>
    <row collapsed="false" customFormat="false" customHeight="false" hidden="false" ht="12.1" outlineLevel="0" r="52">
      <c r="A52" s="5" t="s">
        <f>=HYPERLINK("https://www.leilaoonline.net/lote/detalhe/198785", "5027")</f>
      </c>
      <c r="B52" s="4" t="s">
        <f>=HYPERLINK("https://www.leilaoonline.net/lote/detalhe/198785", " Plantadeira Tatu ultra Ano 2008 12 linhas de 50 cm")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45.000,00</t>
        </is>
      </c>
      <c r="F52" s="4" t="inlineStr">
        <is>
          <t>550.00</t>
        </is>
      </c>
    </row>
    <row collapsed="false" customFormat="false" customHeight="false" hidden="false" ht="12.1" outlineLevel="0" r="53">
      <c r="A53" s="5" t="s">
        <f>=HYPERLINK("https://www.leilaoonline.net/lote/detalhe/198787", "5028")</f>
      </c>
      <c r="B53" s="4" t="s">
        <f>=HYPERLINK("https://www.leilaoonline.net/lote/detalhe/198787", " Plantadeira Tatu Modelo PST3 Ano 2004")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35.000,00</t>
        </is>
      </c>
      <c r="F53" s="4" t="inlineStr">
        <is>
          <t>350.00</t>
        </is>
      </c>
    </row>
    <row collapsed="false" customFormat="false" customHeight="false" hidden="false" ht="12.1" outlineLevel="0" r="54">
      <c r="A54" s="5" t="s">
        <f>=HYPERLINK("https://www.leilaoonline.net/lote/detalhe/198786", "5029")</f>
      </c>
      <c r="B54" s="4" t="s">
        <f>=HYPERLINK("https://www.leilaoonline.net/lote/detalhe/198786", " Plantadeira Metasa Ano 2003 9 linhas Rodado duplo Somente botinhas")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30.000,00</t>
        </is>
      </c>
      <c r="F54" s="4" t="inlineStr">
        <is>
          <t>350.00</t>
        </is>
      </c>
    </row>
    <row collapsed="false" customFormat="false" customHeight="false" hidden="false" ht="12.1" outlineLevel="0" r="55">
      <c r="A55" s="5" t="s">
        <f>=HYPERLINK("https://www.leilaoonline.net/lote/detalhe/196211", "6000")</f>
      </c>
      <c r="B55" s="4" t="s">
        <f>=HYPERLINK("https://www.leilaoonline.net/lote/detalhe/196211", " Plataforma elevatória marca Genie diesel 4x4 Ano 2008 modelo Z80 altura de trabalho 26 metros. Necessita de reforma e peças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95.000,00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=HYPERLINK("https://www.leilaoonline.net/lote/detalhe/196142", "6001")</f>
      </c>
      <c r="B56" s="4" t="s">
        <f>=HYPERLINK("https://www.leilaoonline.net/lote/detalhe/196142", "[ VÍDEO ] Plataforma Elevatória marca JLG. Mod. AM-36. Altura 12 metros. Em bom estado funcionamento")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16.000,00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=HYPERLINK("https://www.leilaoonline.net/lote/detalhe/196199", "6002")</f>
      </c>
      <c r="B57" s="4" t="s">
        <f>=HYPERLINK("https://www.leilaoonline.net/lote/detalhe/196199", " Plataforma elevatória marca Genie diesel 4x4 Ano 2008. Ótimo estado. Revisada")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130.000,00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=HYPERLINK("https://www.leilaoonline.net/lote/detalhe/196200", "6003")</f>
      </c>
      <c r="B58" s="4" t="s">
        <f>=HYPERLINK("https://www.leilaoonline.net/lote/detalhe/196200", " Calandra Hidráulica. Ótimo estado")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130.000,00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=HYPERLINK("https://www.leilaoonline.net/lote/detalhe/196195", "6004")</f>
      </c>
      <c r="B59" s="4" t="s">
        <f>=HYPERLINK("https://www.leilaoonline.net/lote/detalhe/196195", " Plataforma elevatória marca Sinoboom. Altura de trabalho 12 metros. Elétrica com baterias. Bom estado. Ano 2013")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65.000,00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=HYPERLINK("https://www.leilaoonline.net/lote/detalhe/196130", "6005")</f>
      </c>
      <c r="B60" s="4" t="s">
        <f>=HYPERLINK("https://www.leilaoonline.net/lote/detalhe/196130", "Peças para caminhão -  sem uso - Dvs marcas (planilha anexa)")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6.500,00</t>
        </is>
      </c>
      <c r="F60" s="4" t="inlineStr">
        <is>
          <t>200.00</t>
        </is>
      </c>
    </row>
    <row collapsed="false" customFormat="false" customHeight="false" hidden="false" ht="12.1" outlineLevel="0" r="61">
      <c r="A61" s="5" t="s">
        <f>=HYPERLINK("https://www.leilaoonline.net/lote/detalhe/196129", "6006")</f>
      </c>
      <c r="B61" s="4" t="s">
        <f>=HYPERLINK("https://www.leilaoonline.net/lote/detalhe/196129", "Peças para colhedeira de cana  sem uso - Dvs marcas (planilha em anexo)")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2.500,00</t>
        </is>
      </c>
      <c r="F61" s="4" t="inlineStr">
        <is>
          <t>200.00</t>
        </is>
      </c>
    </row>
    <row collapsed="false" customFormat="false" customHeight="false" hidden="false" ht="12.1" outlineLevel="0" r="62">
      <c r="A62" s="5" t="s">
        <f>=HYPERLINK("https://www.leilaoonline.net/lote/detalhe/196137", "6007")</f>
      </c>
      <c r="B62" s="4" t="s">
        <f>=HYPERLINK("https://www.leilaoonline.net/lote/detalhe/196137", "Baú 16 pallets Niju Ano 2010. Reformado pintura nova")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25.000,00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=HYPERLINK("https://www.leilaoonline.net/lote/detalhe/196138", "6008")</f>
      </c>
      <c r="B63" s="4" t="s">
        <f>=HYPERLINK("https://www.leilaoonline.net/lote/detalhe/196138", "Capó para MB 1620 com para lama esquerdo")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3.000,00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=HYPERLINK("https://www.leilaoonline.net/lote/detalhe/196133", "6009")</f>
      </c>
      <c r="B64" s="4" t="s">
        <f>=HYPERLINK("https://www.leilaoonline.net/lote/detalhe/196133", " 01 CAPÔ SCANIA 112 -BRANCA")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1.000,00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=HYPERLINK("https://www.leilaoonline.net/lote/detalhe/196131", "6010")</f>
      </c>
      <c r="B65" s="4" t="s">
        <f>=HYPERLINK("https://www.leilaoonline.net/lote/detalhe/196131", " CARRETINHA (3,5 METROS COMPRIMENTO)s/documento")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4.000,00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=HYPERLINK("https://www.leilaoonline.net/lote/detalhe/196134", "6011")</f>
      </c>
      <c r="B66" s="4" t="s">
        <f>=HYPERLINK("https://www.leilaoonline.net/lote/detalhe/196134", " QUINTA RODA P/ CAMINHÃO CANAVIEIRO")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2.000,00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=HYPERLINK("https://www.leilaoonline.net/lote/detalhe/196135", "6012")</f>
      </c>
      <c r="B67" s="4" t="s">
        <f>=HYPERLINK("https://www.leilaoonline.net/lote/detalhe/196135", " LOTE DE VIDROS/COM JANELAS DIVERSOS")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1.500,00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=HYPERLINK("https://www.leilaoonline.net/lote/detalhe/196212", "6013")</f>
      </c>
      <c r="B68" s="4" t="s">
        <f>=HYPERLINK("https://www.leilaoonline.net/lote/detalhe/196212", " Plataforma elevatória marca genie diesel 4x4 ano 2013 toda revisada. Altura de trabalho 26 metros modelo z80")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395.000,00</t>
        </is>
      </c>
      <c r="F68" s="4" t="inlineStr">
        <is>
          <t>2000.00</t>
        </is>
      </c>
    </row>
    <row collapsed="false" customFormat="false" customHeight="false" hidden="false" ht="12.1" outlineLevel="0" r="69">
      <c r="A69" s="5" t="s">
        <f>=HYPERLINK("https://www.leilaoonline.net/lote/detalhe/196139", "6014")</f>
      </c>
      <c r="B69" s="4" t="s">
        <f>=HYPERLINK("https://www.leilaoonline.net/lote/detalhe/196139", "GRADE ARADORA CIVEMASA CANAVIEIRA 20X34 " X 370MM  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58.000,00</t>
        </is>
      </c>
      <c r="F69" s="4" t="inlineStr">
        <is>
          <t>200.00</t>
        </is>
      </c>
    </row>
    <row collapsed="false" customFormat="false" customHeight="false" hidden="false" ht="12.1" outlineLevel="0" r="70">
      <c r="A70" s="5" t="s">
        <f>=HYPERLINK("https://www.leilaoonline.net/lote/detalhe/196132", "6015")</f>
      </c>
      <c r="B70" s="4" t="s">
        <f>=HYPERLINK("https://www.leilaoonline.net/lote/detalhe/196132", " CARCAÇA DIFERENCIAL SCANIA 9114 - ANO 2014")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6.500,00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=HYPERLINK("https://www.leilaoonline.net/lote/detalhe/196214", "6016")</f>
      </c>
      <c r="B71" s="4" t="s">
        <f>=HYPERLINK("https://www.leilaoonline.net/lote/detalhe/196214", " Munck marca imap modelo 35.000 ano 2008 todo revisado com 04 lanças hidráulicas e 02 lanças manuais com patola traseira sobre chassis e grampos")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120.000,00</t>
        </is>
      </c>
      <c r="F71" s="4" t="inlineStr">
        <is>
          <t>1000.00</t>
        </is>
      </c>
    </row>
    <row collapsed="false" customFormat="false" customHeight="false" hidden="false" ht="12.1" outlineLevel="0" r="72">
      <c r="A72" s="5" t="s">
        <f>=HYPERLINK("https://www.leilaoonline.net/lote/detalhe/196213", "6017")</f>
      </c>
      <c r="B72" s="4" t="s">
        <f>=HYPERLINK("https://www.leilaoonline.net/lote/detalhe/196213", " Munck marca PhD modelo 45.007 ano 2010 com 04 lanças hidráulicas e 3 lanças manuais com patola traseira sobre chassis grampos e bomba hidráulica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150.000,00</t>
        </is>
      </c>
      <c r="F72" s="4" t="inlineStr">
        <is>
          <t>1000.00</t>
        </is>
      </c>
    </row>
    <row collapsed="false" customFormat="false" customHeight="false" hidden="false" ht="12.1" outlineLevel="0" r="73">
      <c r="A73" s="5" t="s">
        <f>=HYPERLINK("https://www.leilaoonline.net/lote/detalhe/196152", "6018")</f>
      </c>
      <c r="B73" s="4" t="s">
        <f>=HYPERLINK("https://www.leilaoonline.net/lote/detalhe/196152", " Aprox. 20 Rolamentos industriais (8 un.6322 c3, 5 un. 6319 c3 e outros)")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2.000,00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=HYPERLINK("https://www.leilaoonline.net/lote/detalhe/196151", "6019")</f>
      </c>
      <c r="B74" s="4" t="s">
        <f>=HYPERLINK("https://www.leilaoonline.net/lote/detalhe/196151", " Aprox. 27 unidades de Bobinas 24V")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1.000,00</t>
        </is>
      </c>
      <c r="F74" s="4" t="inlineStr">
        <is>
          <t>200.00</t>
        </is>
      </c>
    </row>
    <row collapsed="false" customFormat="false" customHeight="false" hidden="false" ht="12.1" outlineLevel="0" r="75">
      <c r="A75" s="5" t="s">
        <f>=HYPERLINK("https://www.leilaoonline.net/lote/detalhe/196153", "6020")</f>
      </c>
      <c r="B75" s="4" t="s">
        <f>=HYPERLINK("https://www.leilaoonline.net/lote/detalhe/196153", " Lote com itens diversos - Policorte, ferramentas diversas, balança e outros")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1.700,00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=HYPERLINK("https://www.leilaoonline.net/lote/detalhe/196157", "6021")</f>
      </c>
      <c r="B76" s="4" t="s">
        <f>=HYPERLINK("https://www.leilaoonline.net/lote/detalhe/196157", "  Tanque em fibra vidro – capacidade 15.000 Litros – marca Unifibra")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22.000,00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=HYPERLINK("https://www.leilaoonline.net/lote/detalhe/196159", "6023")</f>
      </c>
      <c r="B77" s="4" t="s">
        <f>=HYPERLINK("https://www.leilaoonline.net/lote/detalhe/196159", "02 EIXOS CLARCK DIRECIONAL COMPLETO COM RODAS / PNEUS (4 RODAS E 4 PNEUS)")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7.500,00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=HYPERLINK("https://www.leilaoonline.net/lote/detalhe/196187", "6024")</f>
      </c>
      <c r="B78" s="4" t="s">
        <f>=HYPERLINK("https://www.leilaoonline.net/lote/detalhe/196187", "COMPRESSOR PARAFUSO SCHULTZ 4030")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28.000,00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=HYPERLINK("https://www.leilaoonline.net/lote/detalhe/196155", "6025")</f>
      </c>
      <c r="B79" s="4" t="s">
        <f>=HYPERLINK("https://www.leilaoonline.net/lote/detalhe/196155", " Compressor parafuso kaeser M38. Diesel. 3 cilindros. Ano Fab 2001")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20.000,00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=HYPERLINK("https://www.leilaoonline.net/lote/detalhe/196163", "6026")</f>
      </c>
      <c r="B80" s="4" t="s">
        <f>=HYPERLINK("https://www.leilaoonline.net/lote/detalhe/196163", "SILO VICOM")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4.500,00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=HYPERLINK("https://www.leilaoonline.net/lote/detalhe/196215", "6027")</f>
      </c>
      <c r="B81" s="4" t="s">
        <f>=HYPERLINK("https://www.leilaoonline.net/lote/detalhe/196215", "CONTAINER 6 MTS")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8.000,00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=HYPERLINK("https://www.leilaoonline.net/lote/detalhe/196147", "6028")</f>
      </c>
      <c r="B82" s="4" t="s">
        <f>=HYPERLINK("https://www.leilaoonline.net/lote/detalhe/196147", " 02  tanques de caminhão")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500,00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=HYPERLINK("https://www.leilaoonline.net/lote/detalhe/196148", "6029")</f>
      </c>
      <c r="B83" s="4" t="s">
        <f>=HYPERLINK("https://www.leilaoonline.net/lote/detalhe/196148", " Bancada de teste Wabco")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18.000,00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=HYPERLINK("https://www.leilaoonline.net/lote/detalhe/196149", "6030")</f>
      </c>
      <c r="B84" s="4" t="s">
        <f>=HYPERLINK("https://www.leilaoonline.net/lote/detalhe/196149", " Maquina de rebitar freio")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4.000,00</t>
        </is>
      </c>
      <c r="F84" s="4" t="inlineStr">
        <is>
          <t>200.00</t>
        </is>
      </c>
    </row>
    <row collapsed="false" customFormat="false" customHeight="false" hidden="false" ht="12.1" outlineLevel="0" r="85">
      <c r="A85" s="5" t="s">
        <f>=HYPERLINK("https://www.leilaoonline.net/lote/detalhe/196167", "6032")</f>
      </c>
      <c r="B85" s="4" t="s">
        <f>=HYPERLINK("https://www.leilaoonline.net/lote/detalhe/196167", "01 bicicleta cargueira")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400,00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=HYPERLINK("https://www.leilaoonline.net/lote/detalhe/196168", "6033")</f>
      </c>
      <c r="B86" s="4" t="s">
        <f>=HYPERLINK("https://www.leilaoonline.net/lote/detalhe/196168", "1 Compressor")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7.000,00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=HYPERLINK("https://www.leilaoonline.net/lote/detalhe/196165", "6034")</f>
      </c>
      <c r="B87" s="4" t="s">
        <f>=HYPERLINK("https://www.leilaoonline.net/lote/detalhe/196165", " 4 tomadas de força sendo; 2  - Eaton 8 marchas, 1 - Eaton 10 marchas e1 -ZF")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2.000,00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=HYPERLINK("https://www.leilaoonline.net/lote/detalhe/196166", "6035")</f>
      </c>
      <c r="B88" s="4" t="s">
        <f>=HYPERLINK("https://www.leilaoonline.net/lote/detalhe/196166", " 7 filtros Tecfil  PSL523")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2.900,00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=HYPERLINK("https://www.leilaoonline.net/lote/detalhe/196173", "6036")</f>
      </c>
      <c r="B89" s="4" t="s">
        <f>=HYPERLINK("https://www.leilaoonline.net/lote/detalhe/196173", "CONJUNTO 4 PÇS - PROTETOR DE CULTURA PARA AUTOPROPELIDO JACTO UNIPORT 2030 - (SEM USO)")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18.000,00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=HYPERLINK("https://www.leilaoonline.net/lote/detalhe/196170", "6037")</f>
      </c>
      <c r="B90" s="4" t="s">
        <f>=HYPERLINK("https://www.leilaoonline.net/lote/detalhe/196170", "Máquina de Pintura de guias e meio-fio. 2.500 Litros. Semi-nova. Reformada.")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20.000,00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=HYPERLINK("https://www.leilaoonline.net/lote/detalhe/196158", "6038")</f>
      </c>
      <c r="B91" s="4" t="s">
        <f>=HYPERLINK("https://www.leilaoonline.net/lote/detalhe/196158", "TORQUE CLARCK 28.000 MODELO COM CONVERSOR 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29.500,00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=HYPERLINK("https://www.leilaoonline.net/lote/detalhe/196172", "6039")</f>
      </c>
      <c r="B92" s="4" t="s">
        <f>=HYPERLINK("https://www.leilaoonline.net/lote/detalhe/196172", "[ VÍDEO ] Carrinho Lotucar Completo. Reformado e reforçado")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700,00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=HYPERLINK("https://www.leilaoonline.net/lote/detalhe/196171", "6040")</f>
      </c>
      <c r="B93" s="4" t="s">
        <f>=HYPERLINK("https://www.leilaoonline.net/lote/detalhe/196171", "[ VÍDEO ] 50 unidades de Carrinho Lotucar Completos. Reformados e reforçados")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20.000,00</t>
        </is>
      </c>
      <c r="F93" s="4" t="inlineStr">
        <is>
          <t>500.00</t>
        </is>
      </c>
    </row>
    <row collapsed="false" customFormat="false" customHeight="false" hidden="false" ht="12.1" outlineLevel="0" r="94">
      <c r="A94" s="5" t="s">
        <f>=HYPERLINK("https://www.leilaoonline.net/lote/detalhe/196178", "6041")</f>
      </c>
      <c r="B94" s="4" t="s">
        <f>=HYPERLINK("https://www.leilaoonline.net/lote/detalhe/196178", " Tanque Coral 2.000 litros com Bomba Andrade Masp 51. Marcas Jacto/Andrade. Ano 2010")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14.000,00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=HYPERLINK("https://www.leilaoonline.net/lote/detalhe/196145", "6042")</f>
      </c>
      <c r="B95" s="4" t="s">
        <f>=HYPERLINK("https://www.leilaoonline.net/lote/detalhe/196145", " Torno horizontal Wroctaw")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39.000,00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=HYPERLINK("https://www.leilaoonline.net/lote/detalhe/196182", "6044")</f>
      </c>
      <c r="B96" s="4" t="s">
        <f>=HYPERLINK("https://www.leilaoonline.net/lote/detalhe/196182", " DIFERENCIAL VOLVO FH 400 ANO 2010")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15.000,00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=HYPERLINK("https://www.leilaoonline.net/lote/detalhe/196183", "6045")</f>
      </c>
      <c r="B97" s="4" t="s">
        <f>=HYPERLINK("https://www.leilaoonline.net/lote/detalhe/196183", "TANQUE DE AÇO CARBONO CAPACIDADE 60.000 LITROS - COM ESCADA MARINHEIRO")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50.000,00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=HYPERLINK("https://www.leilaoonline.net/lote/detalhe/196184", "6046")</f>
      </c>
      <c r="B98" s="4" t="s">
        <f>=HYPERLINK("https://www.leilaoonline.net/lote/detalhe/196184", " 01 gerador 20KVA")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7.500,00</t>
        </is>
      </c>
      <c r="F98" s="4" t="inlineStr">
        <is>
          <t>300.00</t>
        </is>
      </c>
    </row>
    <row collapsed="false" customFormat="false" customHeight="false" hidden="false" ht="12.1" outlineLevel="0" r="99">
      <c r="A99" s="5" t="s">
        <f>=HYPERLINK("https://www.leilaoonline.net/lote/detalhe/196188", "6047")</f>
      </c>
      <c r="B99" s="4" t="s">
        <f>=HYPERLINK("https://www.leilaoonline.net/lote/detalhe/196188", "PLACA MAGNETICA - 300 X 600 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2.800,00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=HYPERLINK("https://www.leilaoonline.net/lote/detalhe/196185", "6048")</f>
      </c>
      <c r="B100" s="4" t="s">
        <f>=HYPERLINK("https://www.leilaoonline.net/lote/detalhe/196185", "EIXO COM DIFERENCIAL TRASEIRO PARA MB.")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1.500,00</t>
        </is>
      </c>
      <c r="F100" s="4" t="inlineStr">
        <is>
          <t>200.00</t>
        </is>
      </c>
    </row>
    <row collapsed="false" customFormat="false" customHeight="false" hidden="false" ht="12.1" outlineLevel="0" r="101">
      <c r="A101" s="5" t="s">
        <f>=HYPERLINK("https://www.leilaoonline.net/lote/detalhe/196143", "6049")</f>
      </c>
      <c r="B101" s="4" t="s">
        <f>=HYPERLINK("https://www.leilaoonline.net/lote/detalhe/196143", " Furadeira radial  Rocco modelo R-35")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25.000,00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=HYPERLINK("https://www.leilaoonline.net/lote/detalhe/196193", "6051")</f>
      </c>
      <c r="B102" s="4" t="s">
        <f>=HYPERLINK("https://www.leilaoonline.net/lote/detalhe/196193", " Talha elétrica marca Vastec capacidade 10 Ton")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15.000,00</t>
        </is>
      </c>
      <c r="F102" s="4" t="inlineStr">
        <is>
          <t>500.00</t>
        </is>
      </c>
    </row>
    <row collapsed="false" customFormat="false" customHeight="false" hidden="false" ht="12.1" outlineLevel="0" r="103">
      <c r="A103" s="5" t="s">
        <f>=HYPERLINK("https://www.leilaoonline.net/lote/detalhe/196198", "6052")</f>
      </c>
      <c r="B103" s="4" t="s">
        <f>=HYPERLINK("https://www.leilaoonline.net/lote/detalhe/196198", " Tanque em fibra vinhaça capacidade 30.000 litros marca Edra em ótimo estado 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50.000,00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=HYPERLINK("https://www.leilaoonline.net/lote/detalhe/196194", "6053")</f>
      </c>
      <c r="B104" s="4" t="s">
        <f>=HYPERLINK("https://www.leilaoonline.net/lote/detalhe/196194", " Tanque em fibra vinhaça capacidade 30.000 litros marca Edra em ótimo estado 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50.000,00</t>
        </is>
      </c>
      <c r="F104" s="4" t="inlineStr">
        <is>
          <t>1000.00</t>
        </is>
      </c>
    </row>
    <row collapsed="false" customFormat="false" customHeight="false" hidden="false" ht="12.1" outlineLevel="0" r="105">
      <c r="A105" s="5" t="s">
        <f>=HYPERLINK("https://www.leilaoonline.net/lote/detalhe/196196", "6054")</f>
      </c>
      <c r="B105" s="4" t="s">
        <f>=HYPERLINK("https://www.leilaoonline.net/lote/detalhe/196196", " Tanque em fibra vinhaça capacidade 30.000 litros marca Edra em ótimo estado 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50.000,00</t>
        </is>
      </c>
      <c r="F105" s="4" t="inlineStr">
        <is>
          <t>1000.00</t>
        </is>
      </c>
    </row>
    <row collapsed="false" customFormat="false" customHeight="false" hidden="false" ht="12.1" outlineLevel="0" r="106">
      <c r="A106" s="5" t="s">
        <f>=HYPERLINK("https://www.leilaoonline.net/lote/detalhe/196197", "6055")</f>
      </c>
      <c r="B106" s="4" t="s">
        <f>=HYPERLINK("https://www.leilaoonline.net/lote/detalhe/196197", " Tanque em fibra vinhaça capacidade 30.000 litros marca Edra em ótimo estado 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50.000,00</t>
        </is>
      </c>
      <c r="F106" s="4" t="inlineStr">
        <is>
          <t>1000.00</t>
        </is>
      </c>
    </row>
    <row collapsed="false" customFormat="false" customHeight="false" hidden="false" ht="12.1" outlineLevel="0" r="107">
      <c r="A107" s="5" t="s">
        <f>=HYPERLINK("https://www.leilaoonline.net/lote/detalhe/196207", "6056")</f>
      </c>
      <c r="B107" s="4" t="s">
        <f>=HYPERLINK("https://www.leilaoonline.net/lote/detalhe/196207", " Container 12 metros em ótimo estado")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15.000,00</t>
        </is>
      </c>
      <c r="F107" s="4" t="inlineStr">
        <is>
          <t>500.00</t>
        </is>
      </c>
    </row>
    <row collapsed="false" customFormat="false" customHeight="false" hidden="false" ht="12.1" outlineLevel="0" r="108">
      <c r="A108" s="5" t="s">
        <f>=HYPERLINK("https://www.leilaoonline.net/lote/detalhe/196335", "6057")</f>
      </c>
      <c r="B108" s="4" t="s">
        <f>=HYPERLINK("https://www.leilaoonline.net/lote/detalhe/196335", "Redutor De Velocidade Flender 500cv")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9.000,00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=HYPERLINK("https://www.leilaoonline.net/lote/detalhe/196336", "6058")</f>
      </c>
      <c r="B109" s="4" t="s">
        <f>=HYPERLINK("https://www.leilaoonline.net/lote/detalhe/196336", "Redutor De Velocidade Transmotec 100cv")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7.500,00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=HYPERLINK("https://www.leilaoonline.net/lote/detalhe/196723", "6060")</f>
      </c>
      <c r="B110" s="4" t="s">
        <f>=HYPERLINK("https://www.leilaoonline.net/lote/detalhe/196723", " Motor de popa Suzuki de 40hp")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3.000,00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=HYPERLINK("https://www.leilaoonline.net/lote/detalhe/196721", "6061")</f>
      </c>
      <c r="B111" s="4" t="s">
        <f>=HYPERLINK("https://www.leilaoonline.net/lote/detalhe/196721", " Peça de trator valtra valmet, lateral corneta completa com carcaça, eixos, engrenagens, cubos, e sistema de freios")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6.000,00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=HYPERLINK("https://www.leilaoonline.net/lote/detalhe/196722", "6062")</f>
      </c>
      <c r="B112" s="4" t="s">
        <f>=HYPERLINK("https://www.leilaoonline.net/lote/detalhe/196722", " motor  vw 2.3 preparado para aeronaves ou carros de competição,  tem 2.300 cilindradas e 2 velas por cilindros")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12.000,00</t>
        </is>
      </c>
      <c r="F112" s="4" t="inlineStr">
        <is>
          <t>500.00</t>
        </is>
      </c>
    </row>
    <row collapsed="false" customFormat="false" customHeight="false" hidden="false" ht="12.1" outlineLevel="0" r="113">
      <c r="A113" s="5" t="s">
        <f>=HYPERLINK("https://www.leilaoonline.net/lote/detalhe/196706", "6063")</f>
      </c>
      <c r="B113" s="4" t="s">
        <f>=HYPERLINK("https://www.leilaoonline.net/lote/detalhe/196706", " lote de pecas de irrigação,  com conexões de linha, registros e 2 canhões proagro modelo 2.700")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2.500,00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=HYPERLINK("https://www.leilaoonline.net/lote/detalhe/196705", "6064")</f>
      </c>
      <c r="B114" s="4" t="s">
        <f>=HYPERLINK("https://www.leilaoonline.net/lote/detalhe/196705", " motor  estacionário  marca yanmar modelo B10")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2.000,00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=HYPERLINK("https://www.leilaoonline.net/lote/detalhe/196704", "6065")</f>
      </c>
      <c r="B115" s="4" t="s">
        <f>=HYPERLINK("https://www.leilaoonline.net/lote/detalhe/196704", " Varredeira mecanica de 6m³ com motor próprio")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350.000,00</t>
        </is>
      </c>
      <c r="F115" s="4" t="inlineStr">
        <is>
          <t>2000.00</t>
        </is>
      </c>
    </row>
    <row collapsed="false" customFormat="false" customHeight="false" hidden="false" ht="12.1" outlineLevel="0" r="116">
      <c r="A116" s="5" t="s">
        <f>=HYPERLINK("https://www.leilaoonline.net/lote/detalhe/196724", "6066")</f>
      </c>
      <c r="B116" s="4" t="s">
        <f>=HYPERLINK("https://www.leilaoonline.net/lote/detalhe/196724", " Carroceria completa de Chevrolet S10 até ano 99. Com protetor de caçamba , lanternas e lona maritima.")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2.000,00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=HYPERLINK("https://www.leilaoonline.net/lote/detalhe/196710", "6067")</f>
      </c>
      <c r="B117" s="4" t="s">
        <f>=HYPERLINK("https://www.leilaoonline.net/lote/detalhe/196710", " Bicicleta elétrica , marca Track e Bikes, modelo TKX 900")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2.500,00</t>
        </is>
      </c>
      <c r="F117" s="4" t="inlineStr">
        <is>
          <t>200.00</t>
        </is>
      </c>
    </row>
    <row collapsed="false" customFormat="false" customHeight="false" hidden="false" ht="12.1" outlineLevel="0" r="118">
      <c r="A118" s="5" t="s">
        <f>=HYPERLINK("https://www.leilaoonline.net/lote/detalhe/196709", "6068")</f>
      </c>
      <c r="B118" s="4" t="s">
        <f>=HYPERLINK("https://www.leilaoonline.net/lote/detalhe/196709", " Carbureteira automática grande")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500,00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=HYPERLINK("https://www.leilaoonline.net/lote/detalhe/196695", "6069")</f>
      </c>
      <c r="B119" s="4" t="s">
        <f>=HYPERLINK("https://www.leilaoonline.net/lote/detalhe/196695", " 02 pistões hidráulicos de levante da plataforma da colheitadeira Massey Ferguson ou Ideal")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3.000,00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=HYPERLINK("https://www.leilaoonline.net/lote/detalhe/196703", "6070")</f>
      </c>
      <c r="B120" s="4" t="s">
        <f>=HYPERLINK("https://www.leilaoonline.net/lote/detalhe/196703", " Pára-choque de trator Valtra Valmet")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500,00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=HYPERLINK("https://www.leilaoonline.net/lote/detalhe/196693", "6071")</f>
      </c>
      <c r="B121" s="4" t="s">
        <f>=HYPERLINK("https://www.leilaoonline.net/lote/detalhe/196693", " Par de pneus traseiros da colheitadeira JD 1175, completo com aros, camara e pneus 10.5x18")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2.000,00</t>
        </is>
      </c>
      <c r="F121" s="4" t="inlineStr">
        <is>
          <t>200.00</t>
        </is>
      </c>
    </row>
    <row collapsed="false" customFormat="false" customHeight="false" hidden="false" ht="12.1" outlineLevel="0" r="122">
      <c r="A122" s="5" t="s">
        <f>=HYPERLINK("https://www.leilaoonline.net/lote/detalhe/196698", "6072")</f>
      </c>
      <c r="B122" s="4" t="s">
        <f>=HYPERLINK("https://www.leilaoonline.net/lote/detalhe/196698", " Par de rodas militares completo com aro. Serve em caminhões e tratores, com camaras e pneus 15.5x18")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3.000,00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=HYPERLINK("https://www.leilaoonline.net/lote/detalhe/196713", "6073")</f>
      </c>
      <c r="B123" s="4" t="s">
        <f>=HYPERLINK("https://www.leilaoonline.net/lote/detalhe/196713", " Unidade hidráulica contendo, reservatorio, comando hidráulico, bomba hidráulica e 2 pistões hidráulicos")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2.500,00</t>
        </is>
      </c>
      <c r="F123" s="4" t="inlineStr">
        <is>
          <t>200.00</t>
        </is>
      </c>
    </row>
    <row collapsed="false" customFormat="false" customHeight="false" hidden="false" ht="12.1" outlineLevel="0" r="124">
      <c r="A124" s="5" t="s">
        <f>=HYPERLINK("https://www.leilaoonline.net/lote/detalhe/196712", "6074")</f>
      </c>
      <c r="B124" s="4" t="s">
        <f>=HYPERLINK("https://www.leilaoonline.net/lote/detalhe/196712", " Climatizador para cabine de maquinas agricolas ou caminhões")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350,00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=HYPERLINK("https://www.leilaoonline.net/lote/detalhe/196718", "6075")</f>
      </c>
      <c r="B125" s="4" t="s">
        <f>=HYPERLINK("https://www.leilaoonline.net/lote/detalhe/196718", " Bomba modelo caracol de alta vazão. Saida de 6 polegadas")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5.000,00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=HYPERLINK("https://www.leilaoonline.net/lote/detalhe/196699", "6076")</f>
      </c>
      <c r="B126" s="4" t="s">
        <f>=HYPERLINK("https://www.leilaoonline.net/lote/detalhe/196699", " Lote contendo 02 centros de rodas originais valtra A850, (servível em outros modelos), 01 kit de peso meia lua para Massey Ferguson, 04 pesos originais Valtra 685 e 03 pesos dianteiros do trator Malves")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5.000,00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=HYPERLINK("https://www.leilaoonline.net/lote/detalhe/196702", "6077")</f>
      </c>
      <c r="B127" s="4" t="s">
        <f>=HYPERLINK("https://www.leilaoonline.net/lote/detalhe/196702", " Concha frontal avulsa basculante no pistao hidráulico")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4.500,00</t>
        </is>
      </c>
      <c r="F127" s="4" t="inlineStr">
        <is>
          <t>200.00</t>
        </is>
      </c>
    </row>
    <row collapsed="false" customFormat="false" customHeight="false" hidden="false" ht="12.1" outlineLevel="0" r="128">
      <c r="A128" s="5" t="s">
        <f>=HYPERLINK("https://www.leilaoonline.net/lote/detalhe/196700", "6078")</f>
      </c>
      <c r="B128" s="4" t="s">
        <f>=HYPERLINK("https://www.leilaoonline.net/lote/detalhe/196700", " 03 ventiladores industriais de aprox. 1 m de diametro")</f>
      </c>
      <c r="C128" s="4" t="inlineStr">
        <is>
          <t>Vendido</t>
        </is>
      </c>
      <c r="D128" s="4" t="inlineStr">
        <is>
          <t>2</t>
        </is>
      </c>
      <c r="E128" s="5" t="inlineStr">
        <is>
          <t>1.300,00</t>
        </is>
      </c>
      <c r="F128" s="4" t="inlineStr">
        <is>
          <t>100.00</t>
        </is>
      </c>
    </row>
    <row collapsed="false" customFormat="false" customHeight="false" hidden="false" ht="12.1" outlineLevel="0" r="129">
      <c r="A129" s="5" t="s">
        <f>=HYPERLINK("https://www.leilaoonline.net/lote/detalhe/196697", "6079")</f>
      </c>
      <c r="B129" s="4" t="s">
        <f>=HYPERLINK("https://www.leilaoonline.net/lote/detalhe/196697", " Pneu 18.4.30")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700,00</t>
        </is>
      </c>
      <c r="F129" s="4" t="inlineStr">
        <is>
          <t>100.00</t>
        </is>
      </c>
    </row>
    <row collapsed="false" customFormat="false" customHeight="false" hidden="false" ht="12.1" outlineLevel="0" r="130">
      <c r="A130" s="5" t="s">
        <f>=HYPERLINK("https://www.leilaoonline.net/lote/detalhe/196715", "6080")</f>
      </c>
      <c r="B130" s="4" t="s">
        <f>=HYPERLINK("https://www.leilaoonline.net/lote/detalhe/196715", " Reservatorio plástico original do pulverizador Jacto Arbus 2000")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2.500,00</t>
        </is>
      </c>
      <c r="F130" s="4" t="inlineStr">
        <is>
          <t>200.00</t>
        </is>
      </c>
    </row>
    <row collapsed="false" customFormat="false" customHeight="false" hidden="false" ht="12.1" outlineLevel="0" r="131">
      <c r="A131" s="5" t="s">
        <f>=HYPERLINK("https://www.leilaoonline.net/lote/detalhe/196708", "6081")</f>
      </c>
      <c r="B131" s="4" t="s">
        <f>=HYPERLINK("https://www.leilaoonline.net/lote/detalhe/196708", " Roda original do Trator Valtra 785, completa com aro, camara e pneu pirelli 18.8.30")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3.000,00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=HYPERLINK("https://www.leilaoonline.net/lote/detalhe/196720", "6082")</f>
      </c>
      <c r="B132" s="4" t="s">
        <f>=HYPERLINK("https://www.leilaoonline.net/lote/detalhe/196720", "  Arado de 3 aivecas reversível no pistão hidráulico")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9.500,00</t>
        </is>
      </c>
      <c r="F132" s="4" t="inlineStr">
        <is>
          <t>500.00</t>
        </is>
      </c>
    </row>
    <row collapsed="false" customFormat="false" customHeight="false" hidden="false" ht="12.1" outlineLevel="0" r="133">
      <c r="A133" s="5" t="s">
        <f>=HYPERLINK("https://www.leilaoonline.net/lote/detalhe/196719", "6083")</f>
      </c>
      <c r="B133" s="4" t="s">
        <f>=HYPERLINK("https://www.leilaoonline.net/lote/detalhe/196719", " Pulverizador Condor de 800 litros com bomba JP75. Sem uso")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14.000,00</t>
        </is>
      </c>
      <c r="F133" s="4" t="inlineStr">
        <is>
          <t>500.00</t>
        </is>
      </c>
    </row>
    <row collapsed="false" customFormat="false" customHeight="false" hidden="false" ht="12.1" outlineLevel="0" r="134">
      <c r="A134" s="5" t="s">
        <f>=HYPERLINK("https://www.leilaoonline.net/lote/detalhe/196707", "6084")</f>
      </c>
      <c r="B134" s="4" t="s">
        <f>=HYPERLINK("https://www.leilaoonline.net/lote/detalhe/196707", " Grade frontal de parachoques de tratores")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100,00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=HYPERLINK("https://www.leilaoonline.net/lote/detalhe/196696", "6085")</f>
      </c>
      <c r="B135" s="4" t="s">
        <f>=HYPERLINK("https://www.leilaoonline.net/lote/detalhe/196696", " Motobomba com motor de 40hp")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7.500,00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=HYPERLINK("https://www.leilaoonline.net/lote/detalhe/196717", "6086")</f>
      </c>
      <c r="B136" s="4" t="s">
        <f>=HYPERLINK("https://www.leilaoonline.net/lote/detalhe/196717", " 02 unidades Suporte de paralama para trofor Ford linha 600, 610 e 630,")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600,00</t>
        </is>
      </c>
      <c r="F136" s="4" t="inlineStr">
        <is>
          <t>150.00</t>
        </is>
      </c>
    </row>
    <row collapsed="false" customFormat="false" customHeight="false" hidden="false" ht="12.1" outlineLevel="0" r="137">
      <c r="A137" s="5" t="s">
        <f>=HYPERLINK("https://www.leilaoonline.net/lote/detalhe/196694", "6087")</f>
      </c>
      <c r="B137" s="4" t="s">
        <f>=HYPERLINK("https://www.leilaoonline.net/lote/detalhe/196694", " Extensor Volute para adaptar em turbina de pulverizadores natali, k.o ou fmc")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600,00</t>
        </is>
      </c>
      <c r="F137" s="4" t="inlineStr">
        <is>
          <t>150.00</t>
        </is>
      </c>
    </row>
    <row collapsed="false" customFormat="false" customHeight="false" hidden="false" ht="12.1" outlineLevel="0" r="138">
      <c r="A138" s="5" t="s">
        <f>=HYPERLINK("https://www.leilaoonline.net/lote/detalhe/196714", "6088")</f>
      </c>
      <c r="B138" s="4" t="s">
        <f>=HYPERLINK("https://www.leilaoonline.net/lote/detalhe/196714", " Redutor de engrenagens retirado de uma roçadeira")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2.500,00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=HYPERLINK("https://www.leilaoonline.net/lote/detalhe/196711", "6089")</f>
      </c>
      <c r="B139" s="4" t="s">
        <f>=HYPERLINK("https://www.leilaoonline.net/lote/detalhe/196711", " Comando hidráulico completo (com o "tijolinho") original Valtra, retirado de trator Valtra 785")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1.500,00</t>
        </is>
      </c>
      <c r="F139" s="4" t="inlineStr">
        <is>
          <t>200.00</t>
        </is>
      </c>
    </row>
    <row collapsed="false" customFormat="false" customHeight="false" hidden="false" ht="12.1" outlineLevel="0" r="140">
      <c r="A140" s="5" t="s">
        <f>=HYPERLINK("https://www.leilaoonline.net/lote/detalhe/196716", "6090")</f>
      </c>
      <c r="B140" s="4" t="s">
        <f>=HYPERLINK("https://www.leilaoonline.net/lote/detalhe/196716", " Pneu com roda traseira original retirada de trator Valtra A850 (servível em outrosmodelos), completa com aro presilhas duplas, camara e pneu marca Fate, medida 18.4.30")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3.000,00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=HYPERLINK("https://www.leilaoonline.net/lote/detalhe/196701", "6091")</f>
      </c>
      <c r="B141" s="4" t="s">
        <f>=HYPERLINK("https://www.leilaoonline.net/lote/detalhe/196701", " Plantadeira SEM USO. PST PLUS FLEX de 7 linhas PANTOGRÁFICA. Modificada com kits de melhorias instalados. Veja especificações")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80.000,00</t>
        </is>
      </c>
      <c r="F141" s="4" t="inlineStr">
        <is>
          <t>2000.00</t>
        </is>
      </c>
    </row>
    <row collapsed="false" customFormat="false" customHeight="false" hidden="false" ht="12.1" outlineLevel="0" r="142">
      <c r="A142" s="5" t="s">
        <f>=HYPERLINK("https://www.leilaoonline.net/lote/detalhe/197296", "6101")</f>
      </c>
      <c r="B142" s="4" t="s">
        <f>=HYPERLINK("https://www.leilaoonline.net/lote/detalhe/197296", " Cabine suplementar marca Gascom 2 portas")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5.000,00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=HYPERLINK("https://www.leilaoonline.net/lote/detalhe/197299", "6102")</f>
      </c>
      <c r="B143" s="4" t="s">
        <f>=HYPERLINK("https://www.leilaoonline.net/lote/detalhe/197299", " Dolly Randon c/ quinta roda (revisado. Sem direito a documentação)")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18.000,00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=HYPERLINK("https://www.leilaoonline.net/lote/detalhe/197298", "6103")</f>
      </c>
      <c r="B144" s="4" t="s">
        <f>=HYPERLINK("https://www.leilaoonline.net/lote/detalhe/197298", " Dolly Randon c/ quinta roda (revisado. Sem direito a documentação)")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18.000,00</t>
        </is>
      </c>
      <c r="F144" s="4" t="inlineStr">
        <is>
          <t>250.00</t>
        </is>
      </c>
    </row>
    <row collapsed="false" customFormat="false" customHeight="false" hidden="false" ht="12.1" outlineLevel="0" r="145">
      <c r="A145" s="5" t="s">
        <f>=HYPERLINK("https://www.leilaoonline.net/lote/detalhe/197300", "6104")</f>
      </c>
      <c r="B145" s="4" t="s">
        <f>=HYPERLINK("https://www.leilaoonline.net/lote/detalhe/197300", " Aprox. 81 unidades de balde espremedor novo e seminovo")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5.000,00</t>
        </is>
      </c>
      <c r="F145" s="4" t="inlineStr">
        <is>
          <t>100.00</t>
        </is>
      </c>
    </row>
    <row collapsed="false" customFormat="false" customHeight="false" hidden="false" ht="12.1" outlineLevel="0" r="146">
      <c r="A146" s="5" t="s">
        <f>=HYPERLINK("https://www.leilaoonline.net/lote/detalhe/197303", "6105")</f>
      </c>
      <c r="B146" s="4" t="s">
        <f>=HYPERLINK("https://www.leilaoonline.net/lote/detalhe/197303", " 27 enceradeiras 350 mm semi novas")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9.000,00</t>
        </is>
      </c>
      <c r="F146" s="4" t="inlineStr">
        <is>
          <t>100.00</t>
        </is>
      </c>
    </row>
    <row collapsed="false" customFormat="false" customHeight="false" hidden="false" ht="12.1" outlineLevel="0" r="147">
      <c r="A147" s="5" t="s">
        <f>=HYPERLINK("https://www.leilaoonline.net/lote/detalhe/197304", "6106")</f>
      </c>
      <c r="B147" s="4" t="s">
        <f>=HYPERLINK("https://www.leilaoonline.net/lote/detalhe/197304", " Aprox. 49 enceradeiras 350 mm semi novas")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15.000,00</t>
        </is>
      </c>
      <c r="F147" s="4" t="inlineStr">
        <is>
          <t>250.00</t>
        </is>
      </c>
    </row>
    <row collapsed="false" customFormat="false" customHeight="false" hidden="false" ht="12.1" outlineLevel="0" r="148">
      <c r="A148" s="5" t="s">
        <f>=HYPERLINK("https://www.leilaoonline.net/lote/detalhe/197301", "6107")</f>
      </c>
      <c r="B148" s="4" t="s">
        <f>=HYPERLINK("https://www.leilaoonline.net/lote/detalhe/197301", " Aprox. 42 aspiradores diversos seminovos")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4.000,00</t>
        </is>
      </c>
      <c r="F148" s="4" t="inlineStr">
        <is>
          <t>150.00</t>
        </is>
      </c>
    </row>
    <row collapsed="false" customFormat="false" customHeight="false" hidden="false" ht="12.1" outlineLevel="0" r="149">
      <c r="A149" s="5" t="s">
        <f>=HYPERLINK("https://www.leilaoonline.net/lote/detalhe/197302", "6108")</f>
      </c>
      <c r="B149" s="4" t="s">
        <f>=HYPERLINK("https://www.leilaoonline.net/lote/detalhe/197302", " Aprox. 41 enceradeiras 350mm e 450mm semi novas")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15.000,00</t>
        </is>
      </c>
      <c r="F149" s="4" t="inlineStr">
        <is>
          <t>250.00</t>
        </is>
      </c>
    </row>
    <row collapsed="false" customFormat="false" customHeight="false" hidden="false" ht="12.1" outlineLevel="0" r="150">
      <c r="A150" s="5" t="s">
        <f>=HYPERLINK("https://www.leilaoonline.net/lote/detalhe/197305", "6109")</f>
      </c>
      <c r="B150" s="4" t="s">
        <f>=HYPERLINK("https://www.leilaoonline.net/lote/detalhe/197305", " Aprox. 35 lavadoras de alta pressão semi novas")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25.000,00</t>
        </is>
      </c>
      <c r="F150" s="4" t="inlineStr">
        <is>
          <t>250.00</t>
        </is>
      </c>
    </row>
    <row collapsed="false" customFormat="false" customHeight="false" hidden="false" ht="12.1" outlineLevel="0" r="151">
      <c r="A151" s="5" t="s">
        <f>=HYPERLINK("https://www.leilaoonline.net/lote/detalhe/197295", "6110")</f>
      </c>
      <c r="B151" s="4" t="s">
        <f>=HYPERLINK("https://www.leilaoonline.net/lote/detalhe/197295", "8 pistões, sendo 6 sem uso e 2 usados. 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10.000,00</t>
        </is>
      </c>
      <c r="F151" s="4" t="inlineStr">
        <is>
          <t>200.00</t>
        </is>
      </c>
    </row>
    <row collapsed="false" customFormat="false" customHeight="false" hidden="false" ht="12.1" outlineLevel="0" r="152">
      <c r="A152" s="5" t="s">
        <f>=HYPERLINK("https://www.leilaoonline.net/lote/detalhe/197297", "6111")</f>
      </c>
      <c r="B152" s="4" t="s">
        <f>=HYPERLINK("https://www.leilaoonline.net/lote/detalhe/197297", " Carroceria-Oficina com armários. Marca Gascom")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9.000,00</t>
        </is>
      </c>
      <c r="F152" s="4" t="inlineStr">
        <is>
          <t>250.00</t>
        </is>
      </c>
    </row>
    <row collapsed="false" customFormat="false" customHeight="false" hidden="false" ht="12.1" outlineLevel="0" r="153">
      <c r="A153" s="5" t="s">
        <f>=HYPERLINK("https://www.leilaoonline.net/lote/detalhe/198679", "6112")</f>
      </c>
      <c r="B153" s="4" t="s">
        <f>=HYPERLINK("https://www.leilaoonline.net/lote/detalhe/198679", "Grupo Gerador Cummins Potencia: 210kva. Motor Cummins 6CTA 300hp. Alternador santandord. Ano 2010")</f>
      </c>
      <c r="C153" s="4" t="inlineStr">
        <is>
          <t>Não vendido</t>
        </is>
      </c>
      <c r="D153" s="4" t="inlineStr">
        <is>
          <t>1</t>
        </is>
      </c>
      <c r="E153" s="5" t="inlineStr">
        <is>
          <t>20.000,00</t>
        </is>
      </c>
      <c r="F153" s="4" t="inlineStr">
        <is>
          <t>1000.00</t>
        </is>
      </c>
    </row>
    <row collapsed="false" customFormat="false" customHeight="false" hidden="false" ht="12.1" outlineLevel="0" r="154">
      <c r="A154" s="5" t="s">
        <f>=HYPERLINK("https://www.leilaoonline.net/lote/detalhe/197405", "7000")</f>
      </c>
      <c r="B154" s="4" t="s">
        <f>=HYPERLINK("https://www.leilaoonline.net/lote/detalhe/197405", " Calandra hidráulica de grande capacidade. Medidas: esp. 1.1/2” x 2.500 mm. Reformada. Em bom estado.")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150.000,00</t>
        </is>
      </c>
      <c r="F154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2026-06-29T17:50:55.00Z</dcterms:created>
  <dc:creator>Tellks Tecnologia</dc:creator>
  <cp:revision>0</cp:revision>
</cp:coreProperties>
</file>