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12 CAMINHÕES VW, FORD (COMPAC., ROLL ON e GUINDAUTO) * 11 PRENSAS 15TON * ALMOXARIF. ETC.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30/11/2023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=HYPERLINK("https://www.leilaoonline.net/lote/detalhe/204055", "001")</f>
      </c>
      <c r="B11" s="4" t="s">
        <f>=HYPERLINK("https://www.leilaoonline.net/lote/detalhe/204055", " CAMINHAO COMPACTADOR 19 M3 - USIMECA - VOLKSWAGEN - 17280 - 6X2 - 2013 / 2014. PLACA:  AYS0I50 CHASSI:  953658248ER417990 RENAVAM:  1215042504. KM ATUAL APROX. 460246 OBS:  Funcionando, no estado que se encontra (FALTANDO 2 PNEUS DO TRUCK)  MAIS DETALHES: SINTESE ANEXO.")</f>
      </c>
      <c r="C11" s="4" t="inlineStr">
        <is>
          <t>Não vendido</t>
        </is>
      </c>
      <c r="D11" s="4" t="inlineStr">
        <is>
          <t>19</t>
        </is>
      </c>
      <c r="E11" s="5" t="inlineStr">
        <is>
          <t>118.000,00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=HYPERLINK("https://www.leilaoonline.net/lote/detalhe/204050", "002")</f>
      </c>
      <c r="B12" s="4" t="s">
        <f>=HYPERLINK("https://www.leilaoonline.net/lote/detalhe/204050", " CAMINHAO COMPACTADOR 19 M3 - USIMECA VOLKSWAGEN - 17280 - 6X2 - 2013 / 2014 PLACA:  AYP1J13 CHASSI:  95365824XER416999 RENAVAM:  1115084388. KM ATUAL APROX. 442275 OBS:  Funcionando, no estado que se encontra (FALTANDO 2 PNEUS DO TRUCK)  MAIS DETALHES: SINTESE ANEXO.")</f>
      </c>
      <c r="C12" s="4" t="inlineStr">
        <is>
          <t>Não vendido</t>
        </is>
      </c>
      <c r="D12" s="4" t="inlineStr">
        <is>
          <t>17</t>
        </is>
      </c>
      <c r="E12" s="5" t="inlineStr">
        <is>
          <t>118.000,00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=HYPERLINK("https://www.leilaoonline.net/lote/detalhe/204051", "003")</f>
      </c>
      <c r="B13" s="4" t="s">
        <f>=HYPERLINK("https://www.leilaoonline.net/lote/detalhe/204051", " CAMINHAO GUINDAUTO 10 TON - GUINDAR - VOLKSWAGEN - 23.230 WORKER 6X2 - 2016 PLACA:  FZO3G73 CHASSI:  9533G8248HR704389 RENAVAM:  1121459444 KM ATUAL APROX. 80945 OBS:  Funcionando, no estado que se encontra. VIDRO DO LADO DO PASSAG. NÃO ESTÁ BAIXANDO. MAIS DETALHES: SINTESE ANEXO.")</f>
      </c>
      <c r="C13" s="4" t="inlineStr">
        <is>
          <t>Vendido</t>
        </is>
      </c>
      <c r="D13" s="4" t="inlineStr">
        <is>
          <t>72</t>
        </is>
      </c>
      <c r="E13" s="5" t="inlineStr">
        <is>
          <t>270.000,00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=HYPERLINK("https://www.leilaoonline.net/lote/detalhe/204052", "004")</f>
      </c>
      <c r="B14" s="4" t="s">
        <f>=HYPERLINK("https://www.leilaoonline.net/lote/detalhe/204052", " CAMINHAO SEM IMPLEMENTO - FORD CARGO - 1722 - 8X2 - 2011 PLACA:  AUG9I14 CHASSI:  9BFYCE7V0BBB81156 RENAVAM:  339303220 KM ATUAL APROX. 594893 OBS:  NO CHASSI, peças e componentes faltando. Motor Não testado. No estado que se encontra. MAIS DETALHES: SINTESE ANEXO.")</f>
      </c>
      <c r="C14" s="4" t="inlineStr">
        <is>
          <t>Vendido</t>
        </is>
      </c>
      <c r="D14" s="4" t="inlineStr">
        <is>
          <t>16</t>
        </is>
      </c>
      <c r="E14" s="5" t="inlineStr">
        <is>
          <t>45.000,00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=HYPERLINK("https://www.leilaoonline.net/lote/detalhe/204053", "005")</f>
      </c>
      <c r="B15" s="4" t="s">
        <f>=HYPERLINK("https://www.leilaoonline.net/lote/detalhe/204053", " CAMINHAO SEM IMPLEMENTO - FORD CARGO - 1722 - 8X2 - 2011 PLACA:  AUF5C83 CHASSI:  9BFYCE7V6BBB81128 RENAVAM:  336923678. KM ATUAL APROX. 580809 OBS:  NO CHASSI, peças e componentes faltando. Motor Não testado. No estado que se encontra. MAIS DETALHES: SINTESE ANEXO.")</f>
      </c>
      <c r="C15" s="4" t="inlineStr">
        <is>
          <t>Vendido</t>
        </is>
      </c>
      <c r="D15" s="4" t="inlineStr">
        <is>
          <t>31</t>
        </is>
      </c>
      <c r="E15" s="5" t="inlineStr">
        <is>
          <t>55.000,00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=HYPERLINK("https://www.leilaoonline.net/lote/detalhe/204054", "006")</f>
      </c>
      <c r="B16" s="4" t="s">
        <f>=HYPERLINK("https://www.leilaoonline.net/lote/detalhe/204054", " CAMINHAO SEM IMPLEMENTO - FORD CARGO - 1722 - 8X2 - 2011 PLACA:  AUG9H78 CHASSI:  9BFYCE7V1BBB81165 RENAVAM:  339317060. KM ATUAL APROX. 567117 OBS:  NO CHASSI, peças e componentes faltando. Motor Não testado. No estado que se encontra. MAIS DETALHES: SINTESE ANEXO.")</f>
      </c>
      <c r="C16" s="4" t="inlineStr">
        <is>
          <t>Vendido</t>
        </is>
      </c>
      <c r="D16" s="4" t="inlineStr">
        <is>
          <t>30</t>
        </is>
      </c>
      <c r="E16" s="5" t="inlineStr">
        <is>
          <t>55.000,00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=HYPERLINK("https://www.leilaoonline.net/lote/detalhe/204056", "007")</f>
      </c>
      <c r="B17" s="4" t="s">
        <f>=HYPERLINK("https://www.leilaoonline.net/lote/detalhe/204056", " CAMINHAO SEM IMPLEMENTO - FORD CARGO  - 1722 - 6X2 - 2011 PLACA:  EUL1D99 CHASSI:  9BFYCE7V8BBB69000 RENAVAM:  296357839 KM ATUAL APROX. 281497 OBS:  NO CHASSI, peças e componentes faltando. Motor Não testado. No estado que se encontra. MAIS DETALHES: SINTESE ANEXO.")</f>
      </c>
      <c r="C17" s="4" t="inlineStr">
        <is>
          <t>Vendido</t>
        </is>
      </c>
      <c r="D17" s="4" t="inlineStr">
        <is>
          <t>18</t>
        </is>
      </c>
      <c r="E17" s="5" t="inlineStr">
        <is>
          <t>42.000,00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=HYPERLINK("https://www.leilaoonline.net/lote/detalhe/204058", "008")</f>
      </c>
      <c r="B18" s="4" t="s">
        <f>=HYPERLINK("https://www.leilaoonline.net/lote/detalhe/204058", " CAMINHAO COMPACTADOR 19 M3 -  USIMECA -VOLKSWAGEN - 24250 - T4 6X2 - 2011 / 2012 PLACA:  FCB5C90 CHASSI:  9534N8241CR235245 RENAVAM:  485686929. KM ATUAL APROX. 401933 OBS:  Veículo ok, estava operacional. Bateria descarregada. no estado que se encontra. MAIS DETALHES: SINTESE ANEXO.")</f>
      </c>
      <c r="C18" s="4" t="inlineStr">
        <is>
          <t>Vendido</t>
        </is>
      </c>
      <c r="D18" s="4" t="inlineStr">
        <is>
          <t>24</t>
        </is>
      </c>
      <c r="E18" s="5" t="inlineStr">
        <is>
          <t>147.500,00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=HYPERLINK("https://www.leilaoonline.net/lote/detalhe/204057", "009")</f>
      </c>
      <c r="B19" s="4" t="s">
        <f>=HYPERLINK("https://www.leilaoonline.net/lote/detalhe/204057", " CAMINHAO COMPACTADOR 19 M3 - VOLKSWAGEN - 24250 - T4 6X2 - 2011 / 2012 PLACA:  FCB6D46 CHASSI:  9534N8243CR224117 RENAVAM:  479736308 OBS:  Veículo ok, estava operacional. Bateria descarregada. Faltam 4 Pneus. no estado que se encontra. MAIS DETALHES: SINTESE ANEXO.")</f>
      </c>
      <c r="C19" s="4" t="inlineStr">
        <is>
          <t>Não vendido</t>
        </is>
      </c>
      <c r="D19" s="4" t="inlineStr">
        <is>
          <t>24</t>
        </is>
      </c>
      <c r="E19" s="5" t="inlineStr">
        <is>
          <t>147.500,00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=HYPERLINK("https://www.leilaoonline.net/lote/detalhe/204060", "010")</f>
      </c>
      <c r="B20" s="4" t="s">
        <f>=HYPERLINK("https://www.leilaoonline.net/lote/detalhe/204060", " CAMINHAO COMPACTADOR 19 M3 - VOLKSWAGEN - 24250 - T4 6X2 - 2011 / 2012 PLACA:  FCB5287 CHASSI:  9534N8248CR234741 RENAVAM:  479737665. OBS:  Veículo ok, estava operacional. Bateria descarregada. no estado que se encontra. MAIS DETALHES: SINTESE ANEXO.")</f>
      </c>
      <c r="C20" s="4" t="inlineStr">
        <is>
          <t>Vendido</t>
        </is>
      </c>
      <c r="D20" s="4" t="inlineStr">
        <is>
          <t>23</t>
        </is>
      </c>
      <c r="E20" s="5" t="inlineStr">
        <is>
          <t>145.000,00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=HYPERLINK("https://www.leilaoonline.net/lote/detalhe/204061", "011")</f>
      </c>
      <c r="B21" s="4" t="s">
        <f>=HYPERLINK("https://www.leilaoonline.net/lote/detalhe/204061", " CAMINHAO ROLL ON/OFF - FACCHINI - VOLKSWAGEN - 24280 - T4 6X2 - 2013 PLACA:  FGQ3G97 CHASSI:  95365824XDR357032 RENAVAM:  596808283 KM ATUAL APROX. 422168 OBS:  Veículo ok, estava operacional. Bateria descarregada. no estado que se encontra. MAIS DETALHES: SINTESE ANEXO.")</f>
      </c>
      <c r="C21" s="4" t="inlineStr">
        <is>
          <t>Vendido</t>
        </is>
      </c>
      <c r="D21" s="4" t="inlineStr">
        <is>
          <t>25</t>
        </is>
      </c>
      <c r="E21" s="5" t="inlineStr">
        <is>
          <t>208.000,00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=HYPERLINK("https://www.leilaoonline.net/lote/detalhe/204059", "012")</f>
      </c>
      <c r="B22" s="4" t="s">
        <f>=HYPERLINK("https://www.leilaoonline.net/lote/detalhe/204059", " CAMINHAO BAU 12 M3 - VOLKSWAGEN - 17190 - WORKER- T1 4X2 - 2014, PLACA:  FQA6919 CHASSI:  9533E8246ER421572 RENAVAM:  1175139936 KM ATUAL APROX. 68684 OBS:  Veículo ok, estava operacional. Bateria descarregada. no estado que se encontra. MAIS DETALHES: SINTESE ANEXO.")</f>
      </c>
      <c r="C22" s="4" t="inlineStr">
        <is>
          <t>Não vendido</t>
        </is>
      </c>
      <c r="D22" s="4" t="inlineStr">
        <is>
          <t>31</t>
        </is>
      </c>
      <c r="E22" s="5" t="inlineStr">
        <is>
          <t>120.000,00</t>
        </is>
      </c>
      <c r="F22" s="4" t="inlineStr">
        <is>
          <t>2000.00</t>
        </is>
      </c>
    </row>
    <row collapsed="false" customFormat="false" customHeight="false" hidden="false" ht="12.1" outlineLevel="0" r="23">
      <c r="A23" s="5" t="s">
        <f>=HYPERLINK("https://www.leilaoonline.net/lote/detalhe/204063", "013")</f>
      </c>
      <c r="B23" s="4" t="s">
        <f>=HYPERLINK("https://www.leilaoonline.net/lote/detalhe/204063", " PRENSA ENFARDADEIRA 15 TONELADAS - FORZAN - Nº 1301 NO ESTADO. ")</f>
      </c>
      <c r="C23" s="4" t="inlineStr">
        <is>
          <t>Vendido</t>
        </is>
      </c>
      <c r="D23" s="4" t="inlineStr">
        <is>
          <t>1</t>
        </is>
      </c>
      <c r="E23" s="5" t="inlineStr">
        <is>
          <t>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=HYPERLINK("https://www.leilaoonline.net/lote/detalhe/204062", "014")</f>
      </c>
      <c r="B24" s="4" t="s">
        <f>=HYPERLINK("https://www.leilaoonline.net/lote/detalhe/204062", " PRENSA ENFARDADEIRA 15 TONELADAS - FORZAN - Nº 1302 NO ESTADO. ")</f>
      </c>
      <c r="C24" s="4" t="inlineStr">
        <is>
          <t>Vendido</t>
        </is>
      </c>
      <c r="D24" s="4" t="inlineStr">
        <is>
          <t>2</t>
        </is>
      </c>
      <c r="E24" s="5" t="inlineStr">
        <is>
          <t>7.500,00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=HYPERLINK("https://www.leilaoonline.net/lote/detalhe/204066", "015")</f>
      </c>
      <c r="B25" s="4" t="s">
        <f>=HYPERLINK("https://www.leilaoonline.net/lote/detalhe/204066", " PRENSA ENFARDADEIRA 15 TONELADAS - FORZAN - Nº 1510 NO ESTADO. ")</f>
      </c>
      <c r="C25" s="4" t="inlineStr">
        <is>
          <t>Vendido</t>
        </is>
      </c>
      <c r="D25" s="4" t="inlineStr">
        <is>
          <t>1</t>
        </is>
      </c>
      <c r="E25" s="5" t="inlineStr">
        <is>
          <t>7.000,00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=HYPERLINK("https://www.leilaoonline.net/lote/detalhe/204065", "016")</f>
      </c>
      <c r="B26" s="4" t="s">
        <f>=HYPERLINK("https://www.leilaoonline.net/lote/detalhe/204065", " PRENSA ENFARDADEIRA 15 TONELADAS - FORZAN - Nº 1511 NO ESTADO. ")</f>
      </c>
      <c r="C26" s="4" t="inlineStr">
        <is>
          <t>Vendido</t>
        </is>
      </c>
      <c r="D26" s="4" t="inlineStr">
        <is>
          <t>1</t>
        </is>
      </c>
      <c r="E26" s="5" t="inlineStr">
        <is>
          <t>4.000,00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=HYPERLINK("https://www.leilaoonline.net/lote/detalhe/204067", "017")</f>
      </c>
      <c r="B27" s="4" t="s">
        <f>=HYPERLINK("https://www.leilaoonline.net/lote/detalhe/204067", " PRENSA ENFARDADEIRA 15 TONELADAS - FORZAN - Nº 1598 NO ESTADO. ")</f>
      </c>
      <c r="C27" s="4" t="inlineStr">
        <is>
          <t>Vendido</t>
        </is>
      </c>
      <c r="D27" s="4" t="inlineStr">
        <is>
          <t>1</t>
        </is>
      </c>
      <c r="E27" s="5" t="inlineStr">
        <is>
          <t>7.000,00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=HYPERLINK("https://www.leilaoonline.net/lote/detalhe/204064", "018")</f>
      </c>
      <c r="B28" s="4" t="s">
        <f>=HYPERLINK("https://www.leilaoonline.net/lote/detalhe/204064", " PRENSA ENFARDADEIRA 15 TONELADAS - FORZAN - Nº 1602 NO ESTADO. ")</f>
      </c>
      <c r="C28" s="4" t="inlineStr">
        <is>
          <t>Vendido</t>
        </is>
      </c>
      <c r="D28" s="4" t="inlineStr">
        <is>
          <t>3</t>
        </is>
      </c>
      <c r="E28" s="5" t="inlineStr">
        <is>
          <t>8.000,00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=HYPERLINK("https://www.leilaoonline.net/lote/detalhe/204068", "019")</f>
      </c>
      <c r="B29" s="4" t="s">
        <f>=HYPERLINK("https://www.leilaoonline.net/lote/detalhe/204068", " PRENSA ENFARDADEIRA 15 TONELADAS - FORZAN - Nº 1604 NO ESTADO. ")</f>
      </c>
      <c r="C29" s="4" t="inlineStr">
        <is>
          <t>Vendido</t>
        </is>
      </c>
      <c r="D29" s="4" t="inlineStr">
        <is>
          <t>1</t>
        </is>
      </c>
      <c r="E29" s="5" t="inlineStr">
        <is>
          <t>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=HYPERLINK("https://www.leilaoonline.net/lote/detalhe/204073", "020")</f>
      </c>
      <c r="B30" s="4" t="s">
        <f>=HYPERLINK("https://www.leilaoonline.net/lote/detalhe/204073", " PRENSA ENFARDADEIRA 15 TONELADAS - FORZAN - Nº 1605 NO ESTADO. ")</f>
      </c>
      <c r="C30" s="4" t="inlineStr">
        <is>
          <t>Vendido</t>
        </is>
      </c>
      <c r="D30" s="4" t="inlineStr">
        <is>
          <t>1</t>
        </is>
      </c>
      <c r="E30" s="5" t="inlineStr">
        <is>
          <t>7.000,00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=HYPERLINK("https://www.leilaoonline.net/lote/detalhe/204071", "021")</f>
      </c>
      <c r="B31" s="4" t="s">
        <f>=HYPERLINK("https://www.leilaoonline.net/lote/detalhe/204071", " PRENSA ENFARDADEIRA 15 TONELADAS - FORZAN - Nº 1609 NO ESTADO. ")</f>
      </c>
      <c r="C31" s="4" t="inlineStr">
        <is>
          <t>Vendido</t>
        </is>
      </c>
      <c r="D31" s="4" t="inlineStr">
        <is>
          <t>2</t>
        </is>
      </c>
      <c r="E31" s="5" t="inlineStr">
        <is>
          <t>7.500,00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=HYPERLINK("https://www.leilaoonline.net/lote/detalhe/204069", "022")</f>
      </c>
      <c r="B32" s="4" t="s">
        <f>=HYPERLINK("https://www.leilaoonline.net/lote/detalhe/204069", " PRENSA ENFARDADEIRA 15 TONELADAS - FORZAN - S/Nº NO ESTADO. ")</f>
      </c>
      <c r="C32" s="4" t="inlineStr">
        <is>
          <t>Vendido</t>
        </is>
      </c>
      <c r="D32" s="4" t="inlineStr">
        <is>
          <t>1</t>
        </is>
      </c>
      <c r="E32" s="5" t="inlineStr">
        <is>
          <t>7.000,00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=HYPERLINK("https://www.leilaoonline.net/lote/detalhe/204072", "023")</f>
      </c>
      <c r="B33" s="4" t="s">
        <f>=HYPERLINK("https://www.leilaoonline.net/lote/detalhe/204072", " PEÇAS ALMOXARIFADO E DIVERSOS OBS:   Gaiola 10 NO ESTADO. ")</f>
      </c>
      <c r="C33" s="4" t="inlineStr">
        <is>
          <t>Vendido</t>
        </is>
      </c>
      <c r="D33" s="4" t="inlineStr">
        <is>
          <t>1</t>
        </is>
      </c>
      <c r="E33" s="5" t="inlineStr">
        <is>
          <t>1.500,00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=HYPERLINK("https://www.leilaoonline.net/lote/detalhe/204070", "024")</f>
      </c>
      <c r="B34" s="4" t="s">
        <f>=HYPERLINK("https://www.leilaoonline.net/lote/detalhe/204070", " PEÇAS ALMOXARIFADO E DIVERSOS OBS:   Gaiola 11 NO ESTADO. ")</f>
      </c>
      <c r="C34" s="4" t="inlineStr">
        <is>
          <t>Vendido</t>
        </is>
      </c>
      <c r="D34" s="4" t="inlineStr">
        <is>
          <t>1</t>
        </is>
      </c>
      <c r="E34" s="5" t="inlineStr">
        <is>
          <t>1.200,00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=HYPERLINK("https://www.leilaoonline.net/lote/detalhe/204075", "025")</f>
      </c>
      <c r="B35" s="4" t="s">
        <f>=HYPERLINK("https://www.leilaoonline.net/lote/detalhe/204075", " PEÇAS ALMOXARIFADO E DIVERSOS OBS:   Gaiola 12 NO ESTADO. ")</f>
      </c>
      <c r="C35" s="4" t="inlineStr">
        <is>
          <t>Vendido</t>
        </is>
      </c>
      <c r="D35" s="4" t="inlineStr">
        <is>
          <t>1</t>
        </is>
      </c>
      <c r="E35" s="5" t="inlineStr">
        <is>
          <t>3.000,00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=HYPERLINK("https://www.leilaoonline.net/lote/detalhe/204074", "026")</f>
      </c>
      <c r="B36" s="4" t="s">
        <f>=HYPERLINK("https://www.leilaoonline.net/lote/detalhe/204074", " PEÇAS ALMOXARIFADO E DIVERSOS OBS:   Pallet 01 NO ESTADO. ")</f>
      </c>
      <c r="C36" s="4" t="inlineStr">
        <is>
          <t>Vendido</t>
        </is>
      </c>
      <c r="D36" s="4" t="inlineStr">
        <is>
          <t>1</t>
        </is>
      </c>
      <c r="E36" s="5" t="inlineStr">
        <is>
          <t>2.000,00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=HYPERLINK("https://www.leilaoonline.net/lote/detalhe/204076", "027")</f>
      </c>
      <c r="B37" s="4" t="s">
        <f>=HYPERLINK("https://www.leilaoonline.net/lote/detalhe/204076", " PEÇAS ALMOXARIFADO E DIVERSOS OBS:   Pallet 03 NO ESTADO. ")</f>
      </c>
      <c r="C37" s="4" t="inlineStr">
        <is>
          <t>Vendido</t>
        </is>
      </c>
      <c r="D37" s="4" t="inlineStr">
        <is>
          <t>1</t>
        </is>
      </c>
      <c r="E37" s="5" t="inlineStr">
        <is>
          <t>1.500,00</t>
        </is>
      </c>
      <c r="F37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2026-06-25T00:24:31.00Z</dcterms:created>
  <dc:creator>Tellks Tecnologia</dc:creator>
  <cp:revision>0</cp:revision>
</cp:coreProperties>
</file>