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(2 MUNCK) - PRANCHA - TRATOR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=HYPERLINK("https://www.leilaoonline.net/lote/detalhe/13525", "2401")</f>
      </c>
      <c r="B11" s="4" t="s">
        <f>=HYPERLINK("https://www.leilaoonline.net/lote/detalhe/13525", "VW/ GOL, ANO 2000,PLACA CWZ3073, FR75551, UND DIAMANTE.")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=HYPERLINK("https://www.leilaoonline.net/lote/detalhe/13526", "2402")</f>
      </c>
      <c r="B12" s="4" t="s">
        <f>=HYPERLINK("https://www.leilaoonline.net/lote/detalhe/13526", "CARRETA, ANO 1998, PLACA CGE9553, FR74498, UND DIAMANTE")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=HYPERLINK("https://www.leilaoonline.net/lote/detalhe/13523", "2403")</f>
      </c>
      <c r="B13" s="4" t="s">
        <f>=HYPERLINK("https://www.leilaoonline.net/lote/detalhe/13523", "50 BOMBAS, 2 TANQUES, 2 ARMÁRIOS E 1 PRATELEIRA, S/FR, UND DIAMANTE")</f>
      </c>
      <c r="C13" s="4" t="inlineStr">
        <is>
          <t>Vendido</t>
        </is>
      </c>
      <c r="D13" s="4" t="inlineStr">
        <is>
          <t>5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=HYPERLINK("https://www.leilaoonline.net/lote/detalhe/13805", "3224")</f>
      </c>
      <c r="B14" s="4" t="s">
        <f>=HYPERLINK("https://www.leilaoonline.net/lote/detalhe/13805", " 4 VIRABREQUIM DE COLHEDORA SEM USO, JOHN DEERE 8 LTS, S/FR,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=HYPERLINK("https://www.leilaoonline.net/lote/detalhe/13550", "3303")</f>
      </c>
      <c r="B15" s="4" t="s">
        <f>=HYPERLINK("https://www.leilaoonline.net/lote/detalhe/13550", "CAMINHÃO M.BENZ 2213, ANO 1980, PLACA BUD9660, FR96400, UND BARRA")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=HYPERLINK("https://www.leilaoonline.net/lote/detalhe/13551", "3307")</f>
      </c>
      <c r="B16" s="4" t="s">
        <f>=HYPERLINK("https://www.leilaoonline.net/lote/detalhe/13551", "CAMINHÃO M BENZ, ANO 1980, PLACA BWQ5247, FR 96401, UND BARRA")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=HYPERLINK("https://www.leilaoonline.net/lote/detalhe/13787", "3317")</f>
      </c>
      <c r="B17" s="4" t="s">
        <f>=HYPERLINK("https://www.leilaoonline.net/lote/detalhe/13787", "4 MANCAIS DAS ENGRENAGEM  INTERMEDIARIAS BI HELICOIDAL  DEDINI  COM SEMI CASQUILHO, S/FR, UND PARAÍSO")</f>
      </c>
      <c r="C17" s="4" t="inlineStr">
        <is>
          <t>Vendido</t>
        </is>
      </c>
      <c r="D17" s="4" t="inlineStr">
        <is>
          <t>10</t>
        </is>
      </c>
      <c r="E17" s="5" t="inlineStr">
        <is>
          <t>1.900,00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=HYPERLINK("https://www.leilaoonline.net/lote/detalhe/13788", "3318")</f>
      </c>
      <c r="B18" s="4" t="s">
        <f>=HYPERLINK("https://www.leilaoonline.net/lote/detalhe/13788", "6 MANCAIS DOS EIXOS, PINHÕES BI HELICOIDAL , COM MANCAL PATENTE, S/FR, UND PARAÍSO")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=HYPERLINK("https://www.leilaoonline.net/lote/detalhe/13547", "3323")</f>
      </c>
      <c r="B19" s="4" t="s">
        <f>=HYPERLINK("https://www.leilaoonline.net/lote/detalhe/13547", "SUCATA ELÉTRICA, LUMINÁRIAS E CARCAÇA DE MOTOR, S/FR, UND BARRA")</f>
      </c>
      <c r="C19" s="4" t="inlineStr">
        <is>
          <t>Vendido</t>
        </is>
      </c>
      <c r="D19" s="4" t="inlineStr">
        <is>
          <t>3</t>
        </is>
      </c>
      <c r="E19" s="5" t="inlineStr">
        <is>
          <t>410,00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=HYPERLINK("https://www.leilaoonline.net/lote/detalhe/13548", "3324")</f>
      </c>
      <c r="B20" s="4" t="s">
        <f>=HYPERLINK("https://www.leilaoonline.net/lote/detalhe/13548", "GERADOR TOSHIBA MOTOR YAMAR 4KVA E BANCADA COM MOTOR, IMOB 074328,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=HYPERLINK("https://www.leilaoonline.net/lote/detalhe/13535", "3325")</f>
      </c>
      <c r="B21" s="4" t="s">
        <f>=HYPERLINK("https://www.leilaoonline.net/lote/detalhe/13535", "3325 - 10 TONELAS APROX. DE TUBO DE EVAPORAÇÃO VENDA POR( KILO), S/FR, UND BARRA ")</f>
      </c>
      <c r="C21" s="4" t="inlineStr">
        <is>
          <t>Vendido</t>
        </is>
      </c>
      <c r="D21" s="4" t="inlineStr">
        <is>
          <t>61</t>
        </is>
      </c>
      <c r="E21" s="5" t="inlineStr">
        <is>
          <t>17.200,00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=HYPERLINK("https://www.leilaoonline.net/lote/detalhe/13527", "3326")</f>
      </c>
      <c r="B22" s="4" t="s">
        <f>=HYPERLINK("https://www.leilaoonline.net/lote/detalhe/13527", "DIVERSOS ITENS, 2 MAQUINAS DE LAVAR E OUTROS, S/FR, UND BARRA - ")</f>
      </c>
      <c r="C22" s="4" t="inlineStr">
        <is>
          <t>Vendido</t>
        </is>
      </c>
      <c r="D22" s="4" t="inlineStr">
        <is>
          <t>8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=HYPERLINK("https://www.leilaoonline.net/lote/detalhe/13528", "3327")</f>
      </c>
      <c r="B23" s="4" t="s">
        <f>=HYPERLINK("https://www.leilaoonline.net/lote/detalhe/13528", "5 BOTIJÕES E DOIS FOGÕES 2 E 4 BOCAS, S/FR, UND BARRA")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=HYPERLINK("https://www.leilaoonline.net/lote/detalhe/13533", "3328")</f>
      </c>
      <c r="B24" s="4" t="s">
        <f>=HYPERLINK("https://www.leilaoonline.net/lote/detalhe/13533", "CAMINHÃO M.BENZ 2213, ANO 1980, PLACA BKE6011, FR119241, UND BARRA 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=HYPERLINK("https://www.leilaoonline.net/lote/detalhe/13530", "3329")</f>
      </c>
      <c r="B25" s="4" t="s">
        <f>=HYPERLINK("https://www.leilaoonline.net/lote/detalhe/13530", "CAMINHÃO VOLVO FH12 380 6X4, ANO 2002, PLACA CYO1796, FR91205, UND BARRA 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42.500,00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=HYPERLINK("https://www.leilaoonline.net/lote/detalhe/13532", "3330")</f>
      </c>
      <c r="B26" s="4" t="s">
        <f>=HYPERLINK("https://www.leilaoonline.net/lote/detalhe/13532", "CAMINHÃO SCANIA R113 6X4, ANO 1992, PLACA BWJ4129, UND BARRA ")</f>
      </c>
      <c r="C26" s="4" t="inlineStr">
        <is>
          <t>Não vendido</t>
        </is>
      </c>
      <c r="D26" s="4" t="inlineStr">
        <is>
          <t>158</t>
        </is>
      </c>
      <c r="E26" s="5" t="inlineStr">
        <is>
          <t>42.650,00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=HYPERLINK("https://www.leilaoonline.net/lote/detalhe/13534", "3331")</f>
      </c>
      <c r="B27" s="4" t="s">
        <f>=HYPERLINK("https://www.leilaoonline.net/lote/detalhe/13534", "CAMINHONETE MITSUBISHI L200 4X4 GL, 2001, PLACA JZF9546, FR58100, UND BARRA")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6.750,00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=HYPERLINK("https://www.leilaoonline.net/lote/detalhe/13539", "3332")</f>
      </c>
      <c r="B28" s="4" t="s">
        <f>=HYPERLINK("https://www.leilaoonline.net/lote/detalhe/13539", " VW GOL, ANO 2001, PLACA CWZ3462, FR95035, UND BARRA")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=HYPERLINK("https://www.leilaoonline.net/lote/detalhe/13538", "3333")</f>
      </c>
      <c r="B29" s="4" t="s">
        <f>=HYPERLINK("https://www.leilaoonline.net/lote/detalhe/13538", "VW GOL, ANO 2001, PLACA CWZ3481, FR95037,UND BARRA")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=HYPERLINK("https://www.leilaoonline.net/lote/detalhe/13540", "3334")</f>
      </c>
      <c r="B30" s="4" t="s">
        <f>=HYPERLINK("https://www.leilaoonline.net/lote/detalhe/13540", "VW GOL, ANO 2001, PLACA CWZ3461, FR95034,UND BARRA")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=HYPERLINK("https://www.leilaoonline.net/lote/detalhe/13537", "3335")</f>
      </c>
      <c r="B31" s="4" t="s">
        <f>=HYPERLINK("https://www.leilaoonline.net/lote/detalhe/13537", "VW GOL, ANO 2001, PLACA CWZ3428, FR95033, UND BARRA")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=HYPERLINK("https://www.leilaoonline.net/lote/detalhe/13541", "3336")</f>
      </c>
      <c r="B32" s="4" t="s">
        <f>=HYPERLINK("https://www.leilaoonline.net/lote/detalhe/13541", " CARROCERIA COMBOIO, FR98562, UND BARRA")</f>
      </c>
      <c r="C32" s="4" t="inlineStr">
        <is>
          <t>Vendido</t>
        </is>
      </c>
      <c r="D32" s="4" t="inlineStr">
        <is>
          <t>18</t>
        </is>
      </c>
      <c r="E32" s="5" t="inlineStr">
        <is>
          <t>5.000,00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=HYPERLINK("https://www.leilaoonline.net/lote/detalhe/13542", "3337")</f>
      </c>
      <c r="B33" s="4" t="s">
        <f>=HYPERLINK("https://www.leilaoonline.net/lote/detalhe/13542", "CARROCERIA COMBOIO, FR98563, UND BARRA")</f>
      </c>
      <c r="C33" s="4" t="inlineStr">
        <is>
          <t>Vendido</t>
        </is>
      </c>
      <c r="D33" s="4" t="inlineStr">
        <is>
          <t>30</t>
        </is>
      </c>
      <c r="E33" s="5" t="inlineStr">
        <is>
          <t>6.500,00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=HYPERLINK("https://www.leilaoonline.net/lote/detalhe/13546", "3339")</f>
      </c>
      <c r="B34" s="4" t="s">
        <f>=HYPERLINK("https://www.leilaoonline.net/lote/detalhe/13546", "SUCATA DE BICO INJETOR APROXIMADAMENTE 624 BICOS, S/FR, UND BARRA")</f>
      </c>
      <c r="C34" s="4" t="inlineStr">
        <is>
          <t>Vendido</t>
        </is>
      </c>
      <c r="D34" s="4" t="inlineStr">
        <is>
          <t>14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=HYPERLINK("https://www.leilaoonline.net/lote/detalhe/13543", "3340")</f>
      </c>
      <c r="B35" s="4" t="s">
        <f>=HYPERLINK("https://www.leilaoonline.net/lote/detalhe/13543", "SUCATA DE 3 MOTOR DE PARTIDA E DIVERSAS BOMBAS INJETORAS, S/FR, UND BARRA")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=HYPERLINK("https://www.leilaoonline.net/lote/detalhe/13544", "3341")</f>
      </c>
      <c r="B36" s="4" t="s">
        <f>=HYPERLINK("https://www.leilaoonline.net/lote/detalhe/13544", "SUCATA DE 1 MOTOR JD 3522, 3 CABEÇOTE, E 6 BLOCOS JD, S/FR, UND BARRA")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=HYPERLINK("https://www.leilaoonline.net/lote/detalhe/13545", "3342")</f>
      </c>
      <c r="B37" s="4" t="s">
        <f>=HYPERLINK("https://www.leilaoonline.net/lote/detalhe/13545", "SUCATA DE 3 MOTOR DESMONTADO MWM/M.BENZ E 1 CAIXA PEÇAS DE MOTOR VARIAS MARCAS, S/FR, UND BARRA")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=HYPERLINK("https://www.leilaoonline.net/lote/detalhe/13549", "3343")</f>
      </c>
      <c r="B38" s="4" t="s">
        <f>=HYPERLINK("https://www.leilaoonline.net/lote/detalhe/13549", "GRADE 24 DISCOS, FR103162, UND BARRA")</f>
      </c>
      <c r="C38" s="4" t="inlineStr">
        <is>
          <t>Vendido</t>
        </is>
      </c>
      <c r="D38" s="4" t="inlineStr">
        <is>
          <t>89</t>
        </is>
      </c>
      <c r="E38" s="5" t="inlineStr">
        <is>
          <t>13.950,00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=HYPERLINK("https://www.leilaoonline.net/lote/detalhe/13529", "3344")</f>
      </c>
      <c r="B39" s="4" t="s">
        <f>=HYPERLINK("https://www.leilaoonline.net/lote/detalhe/13529", "TRATOR FORD 8830 4X4 7D116, ANO 1998, FR100114, UND BARRA (VENDA SEM IMPLEMENTO MESA)")</f>
      </c>
      <c r="C39" s="4" t="inlineStr">
        <is>
          <t>Vendido</t>
        </is>
      </c>
      <c r="D39" s="4" t="inlineStr">
        <is>
          <t>45</t>
        </is>
      </c>
      <c r="E39" s="5" t="inlineStr">
        <is>
          <t>16.100,00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=HYPERLINK("https://www.leilaoonline.net/lote/detalhe/13810", "3345")</f>
      </c>
      <c r="B40" s="4" t="s">
        <f>=HYPERLINK("https://www.leilaoonline.net/lote/detalhe/13810", "POSTES, S/FR, UND BARRA")</f>
      </c>
      <c r="C40" s="4" t="inlineStr">
        <is>
          <t>Vendido</t>
        </is>
      </c>
      <c r="D40" s="4" t="inlineStr">
        <is>
          <t>25</t>
        </is>
      </c>
      <c r="E40" s="5" t="inlineStr">
        <is>
          <t>3.950,00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=HYPERLINK("https://www.leilaoonline.net/lote/detalhe/13794", "4645")</f>
      </c>
      <c r="B41" s="4" t="s">
        <f>=HYPERLINK("https://www.leilaoonline.net/lote/detalhe/13794", " HIDROROL DE VINHAÇA, SF , UND COSTA PINTO")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=HYPERLINK("https://www.leilaoonline.net/lote/detalhe/13807", "4661")</f>
      </c>
      <c r="B42" s="4" t="s">
        <f>=HYPERLINK("https://www.leilaoonline.net/lote/detalhe/13807", " 1 VARIADOR 60 CV, 3 MOTORES WEG 1 DE 20 CV E 2 10 CV , IMOB. 142010/20839/142364/137779, UND COSTA PINTO")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=HYPERLINK("https://www.leilaoonline.net/lote/detalhe/13789", "4685")</f>
      </c>
      <c r="B43" s="4" t="s">
        <f>=HYPERLINK("https://www.leilaoonline.net/lote/detalhe/13789", " MF 292 4X4 CARREGADEIRA, ANO 2010, FR51448/ 186692, UND COSTA PINTO")</f>
      </c>
      <c r="C43" s="4" t="inlineStr">
        <is>
          <t>Vendido</t>
        </is>
      </c>
      <c r="D43" s="4" t="inlineStr">
        <is>
          <t>76</t>
        </is>
      </c>
      <c r="E43" s="5" t="inlineStr">
        <is>
          <t>48.000,00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=HYPERLINK("https://www.leilaoonline.net/lote/detalhe/13709", "4687")</f>
      </c>
      <c r="B44" s="4" t="s">
        <f>=HYPERLINK("https://www.leilaoonline.net/lote/detalhe/13709", "CALDEIRA BMP-1800 3T DEDINI, S/FR, UND PARAÍSO")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=HYPERLINK("https://www.leilaoonline.net/lote/detalhe/13796", "8372")</f>
      </c>
      <c r="B45" s="4" t="s">
        <f>=HYPERLINK("https://www.leilaoonline.net/lote/detalhe/13796", "MÁQUINA DE LAVAR ROUPAS 12KG, VOLTAGEM 220V (MOTOR QUEIMADO)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=HYPERLINK("https://www.leilaoonline.net/lote/detalhe/13791", "9149")</f>
      </c>
      <c r="B46" s="4" t="s">
        <f>=HYPERLINK("https://www.leilaoonline.net/lote/detalhe/13791", " CARROC.TANQUE COMBATE INC, FR140241,  UND BOM RETIRO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=HYPERLINK("https://www.leilaoonline.net/lote/detalhe/13797", "11435")</f>
      </c>
      <c r="B47" s="4" t="s">
        <f>=HYPERLINK("https://www.leilaoonline.net/lote/detalhe/13797", " DOLLY GOYDO, ANO 2009, FR10264, (SEM DOCUMENTO), UND SERRA")</f>
      </c>
      <c r="C47" s="4" t="inlineStr">
        <is>
          <t>Vendido</t>
        </is>
      </c>
      <c r="D47" s="4" t="inlineStr">
        <is>
          <t>32</t>
        </is>
      </c>
      <c r="E47" s="5" t="inlineStr">
        <is>
          <t>5.800,00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=HYPERLINK("https://www.leilaoonline.net/lote/detalhe/13790", "11615")</f>
      </c>
      <c r="B48" s="4" t="s">
        <f>=HYPERLINK("https://www.leilaoonline.net/lote/detalhe/13790", " CAMINHÃO M.BENZ/L 2638 6X4, MUNCK , ANO 2002, PLACA  CZV0648, FR120859/FR361640/FR361857, UND ZANIN")</f>
      </c>
      <c r="C48" s="4" t="inlineStr">
        <is>
          <t>Vendido</t>
        </is>
      </c>
      <c r="D48" s="4" t="inlineStr">
        <is>
          <t>59</t>
        </is>
      </c>
      <c r="E48" s="5" t="inlineStr">
        <is>
          <t>63.500,00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=HYPERLINK("https://www.leilaoonline.net/lote/detalhe/13792", "11618")</f>
      </c>
      <c r="B49" s="4" t="s">
        <f>=HYPERLINK("https://www.leilaoonline.net/lote/detalhe/13792", " TRANSBORDO SMR 10500 10 T, ANO 2007, FR10109, UND ZANIN")</f>
      </c>
      <c r="C49" s="4" t="inlineStr">
        <is>
          <t>Vendido</t>
        </is>
      </c>
      <c r="D49" s="4" t="inlineStr">
        <is>
          <t>11</t>
        </is>
      </c>
      <c r="E49" s="5" t="inlineStr">
        <is>
          <t>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=HYPERLINK("https://www.leilaoonline.net/lote/detalhe/13793", "11622")</f>
      </c>
      <c r="B50" s="4" t="s">
        <f>=HYPERLINK("https://www.leilaoonline.net/lote/detalhe/13793", " TRANSBORDO SERMAG 12 T, ANO 2009, FR38340, UND ZANIN")</f>
      </c>
      <c r="C50" s="4" t="inlineStr">
        <is>
          <t>Vendido</t>
        </is>
      </c>
      <c r="D50" s="4" t="inlineStr">
        <is>
          <t>17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=HYPERLINK("https://www.leilaoonline.net/lote/detalhe/13781", "11623")</f>
      </c>
      <c r="B51" s="4" t="s">
        <f>=HYPERLINK("https://www.leilaoonline.net/lote/detalhe/13781", " REBOQUE R/RANDON RQ CA, ANO 2007, FR10218, PLACA DTP7136, UND SERRA")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8.100,00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=HYPERLINK("https://www.leilaoonline.net/lote/detalhe/13767", "11625")</f>
      </c>
      <c r="B52" s="4" t="s">
        <f>=HYPERLINK("https://www.leilaoonline.net/lote/detalhe/13767", " REBOQUE R/GUERRA AG CV, ANO/MOD 2008/2009, FR133019, PLACA EIG8143, UND SERRA")</f>
      </c>
      <c r="C52" s="4" t="inlineStr">
        <is>
          <t>Vendido</t>
        </is>
      </c>
      <c r="D52" s="4" t="inlineStr">
        <is>
          <t>20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=HYPERLINK("https://www.leilaoonline.net/lote/detalhe/13771", "11626")</f>
      </c>
      <c r="B53" s="4" t="s">
        <f>=HYPERLINK("https://www.leilaoonline.net/lote/detalhe/13771", " REBOQUE R/GUERRA AG CV, ANO/MOD 2008/2009, FR133022, PLACA EIG8141, UND SERRA")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5.800,00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=HYPERLINK("https://www.leilaoonline.net/lote/detalhe/13769", "11627")</f>
      </c>
      <c r="B54" s="4" t="s">
        <f>=HYPERLINK("https://www.leilaoonline.net/lote/detalhe/13769", " REBOQUE R/GUERRA AG CV, ANO/MOD 2008/2009, FR113007, PLACA EDN6325, UND SERRA")</f>
      </c>
      <c r="C54" s="4" t="inlineStr">
        <is>
          <t>Vendido</t>
        </is>
      </c>
      <c r="D54" s="4" t="inlineStr">
        <is>
          <t>18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=HYPERLINK("https://www.leilaoonline.net/lote/detalhe/13803", "12278")</f>
      </c>
      <c r="B55" s="4" t="s">
        <f>=HYPERLINK("https://www.leilaoonline.net/lote/detalhe/13803", " SUPER CULTIVADOR DMB, ANO 2008,, FR92732")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=HYPERLINK("https://www.leilaoonline.net/lote/detalhe/13778", "13001")</f>
      </c>
      <c r="B56" s="4" t="s">
        <f>=HYPERLINK("https://www.leilaoonline.net/lote/detalhe/13778", " PRANCHA 2E SR/FACCHINI SRF CT. ANO 2007, FR360563, PLACA DVO5411, UND ZANIN")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33.500,00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=HYPERLINK("https://www.leilaoonline.net/lote/detalhe/13775", "13002")</f>
      </c>
      <c r="B57" s="4" t="s">
        <f>=HYPERLINK("https://www.leilaoonline.net/lote/detalhe/13775", " REBOQUE R/GUERRA AG CV, ANO/MOD 2008/2009, FR82606, PLACA DXX0377, UND ZANIN")</f>
      </c>
      <c r="C57" s="4" t="inlineStr">
        <is>
          <t>Vendido</t>
        </is>
      </c>
      <c r="D57" s="4" t="inlineStr">
        <is>
          <t>28</t>
        </is>
      </c>
      <c r="E57" s="5" t="inlineStr">
        <is>
          <t>10.000,00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=HYPERLINK("https://www.leilaoonline.net/lote/detalhe/13776", "13003")</f>
      </c>
      <c r="B58" s="4" t="s">
        <f>=HYPERLINK("https://www.leilaoonline.net/lote/detalhe/13776", " REBOQUE R/GUERRA AG CV, ANO/MOD 2008/2009, FR82617, PLACA DXX0374, UND ZANIN")</f>
      </c>
      <c r="C58" s="4" t="inlineStr">
        <is>
          <t>Vendido</t>
        </is>
      </c>
      <c r="D58" s="4" t="inlineStr">
        <is>
          <t>24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=HYPERLINK("https://www.leilaoonline.net/lote/detalhe/13766", "13004")</f>
      </c>
      <c r="B59" s="4" t="s">
        <f>=HYPERLINK("https://www.leilaoonline.net/lote/detalhe/13766", " REBOQUE R/GUERRA AG CV, ANO/MOD 2008/2009, FR82607, PLACA DXX0376, UND ZANIN")</f>
      </c>
      <c r="C59" s="4" t="inlineStr">
        <is>
          <t>Vendido</t>
        </is>
      </c>
      <c r="D59" s="4" t="inlineStr">
        <is>
          <t>30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=HYPERLINK("https://www.leilaoonline.net/lote/detalhe/13765", "13005")</f>
      </c>
      <c r="B60" s="4" t="s">
        <f>=HYPERLINK("https://www.leilaoonline.net/lote/detalhe/13765", " REBOQUE R/GUERRA AG CV, ANO/MOD 2008/2009, FR82613, PLACA DXX0381, UND ZANIN")</f>
      </c>
      <c r="C60" s="4" t="inlineStr">
        <is>
          <t>Vendido</t>
        </is>
      </c>
      <c r="D60" s="4" t="inlineStr">
        <is>
          <t>27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=HYPERLINK("https://www.leilaoonline.net/lote/detalhe/13773", "13006")</f>
      </c>
      <c r="B61" s="4" t="s">
        <f>=HYPERLINK("https://www.leilaoonline.net/lote/detalhe/13773", " REBOQUE R/GUERRA AG CV, ANO/MOD 2008/2009, FR82604, PLACA DXX0384, UND ZANIN")</f>
      </c>
      <c r="C61" s="4" t="inlineStr">
        <is>
          <t>Vendido</t>
        </is>
      </c>
      <c r="D61" s="4" t="inlineStr">
        <is>
          <t>18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=HYPERLINK("https://www.leilaoonline.net/lote/detalhe/13783", "13007")</f>
      </c>
      <c r="B62" s="4" t="s">
        <f>=HYPERLINK("https://www.leilaoonline.net/lote/detalhe/13783", " REBOQUE R/GUERRA AG CV, ANO/MOD 2008/2009, FR82603, PLACA DXX0382, UND ZANIN")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10.500,00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=HYPERLINK("https://www.leilaoonline.net/lote/detalhe/13768", "13008")</f>
      </c>
      <c r="B63" s="4" t="s">
        <f>=HYPERLINK("https://www.leilaoonline.net/lote/detalhe/13768", " REBOQUE R/GUERRA AG CV, ANO/MOD 2008/2009, FR82616, PLACA DXX0391, UND ZANIN")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=HYPERLINK("https://www.leilaoonline.net/lote/detalhe/13770", "13009")</f>
      </c>
      <c r="B64" s="4" t="s">
        <f>=HYPERLINK("https://www.leilaoonline.net/lote/detalhe/13770", " REBOQUE R/GUERRA AG CV, ANO/MOD 2008/2009, FR82608, PLACA DXX0389, UND ZANIN")</f>
      </c>
      <c r="C64" s="4" t="inlineStr">
        <is>
          <t>Vendido</t>
        </is>
      </c>
      <c r="D64" s="4" t="inlineStr">
        <is>
          <t>31</t>
        </is>
      </c>
      <c r="E64" s="5" t="inlineStr">
        <is>
          <t>10.750,00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=HYPERLINK("https://www.leilaoonline.net/lote/detalhe/13782", "13010")</f>
      </c>
      <c r="B65" s="4" t="s">
        <f>=HYPERLINK("https://www.leilaoonline.net/lote/detalhe/13782", " REBOQUE R/GUERRA AG CV, ANO/MOD 2008/2009, FR82615, PLACA DXX0392, UND ZANIN")</f>
      </c>
      <c r="C65" s="4" t="inlineStr">
        <is>
          <t>Vendido</t>
        </is>
      </c>
      <c r="D65" s="4" t="inlineStr">
        <is>
          <t>32</t>
        </is>
      </c>
      <c r="E65" s="5" t="inlineStr">
        <is>
          <t>11.000,00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=HYPERLINK("https://www.leilaoonline.net/lote/detalhe/13777", "13011")</f>
      </c>
      <c r="B66" s="4" t="s">
        <f>=HYPERLINK("https://www.leilaoonline.net/lote/detalhe/13777", " REBOQUE R/GUERRA AG CV, ANO/MOD 2008/2009, FR82602, PLACA DXX0383, UND ZANIN")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13.250,00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=HYPERLINK("https://www.leilaoonline.net/lote/detalhe/13774", "13012")</f>
      </c>
      <c r="B67" s="4" t="s">
        <f>=HYPERLINK("https://www.leilaoonline.net/lote/detalhe/13774", " REBOQUE R/GUERRA AG CV, ANO/MOD 2008/2009, FR82600, PLACA DXX0393, UND ZANIN")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=HYPERLINK("https://www.leilaoonline.net/lote/detalhe/13780", "15293")</f>
      </c>
      <c r="B68" s="4" t="s">
        <f>=HYPERLINK("https://www.leilaoonline.net/lote/detalhe/13780", " CAMINHÃO M. BENZ/L MUNCK 2638 6X4, ANO 2002, FR120847, PLACA CZV0637, UND BONFIM")</f>
      </c>
      <c r="C68" s="4" t="inlineStr">
        <is>
          <t>Vendido</t>
        </is>
      </c>
      <c r="D68" s="4" t="inlineStr">
        <is>
          <t>39</t>
        </is>
      </c>
      <c r="E68" s="5" t="inlineStr">
        <is>
          <t>51.250,00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=HYPERLINK("https://www.leilaoonline.net/lote/detalhe/13779", "15295")</f>
      </c>
      <c r="B69" s="4" t="s">
        <f>=HYPERLINK("https://www.leilaoonline.net/lote/detalhe/13779", " CAMINHÃO VW/26.220 EURO3 WORKER TANQUE, ANO/MOD 2008/2009, FR119879, PLACA EAP7336, UND BONFIM")</f>
      </c>
      <c r="C69" s="4" t="inlineStr">
        <is>
          <t>Vendido</t>
        </is>
      </c>
      <c r="D69" s="4" t="inlineStr">
        <is>
          <t>73</t>
        </is>
      </c>
      <c r="E69" s="5" t="inlineStr">
        <is>
          <t>62.000,00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=HYPERLINK("https://www.leilaoonline.net/lote/detalhe/13785", "15296")</f>
      </c>
      <c r="B70" s="4" t="s">
        <f>=HYPERLINK("https://www.leilaoonline.net/lote/detalhe/13785", " REBOQUE R/RANDON RQ CA 8,00M, ANO 2008, FR121431, PLACA EAP7094, UND BONFIM")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=HYPERLINK("https://www.leilaoonline.net/lote/detalhe/13801", "16258")</f>
      </c>
      <c r="B71" s="4" t="s">
        <f>=HYPERLINK("https://www.leilaoonline.net/lote/detalhe/13801", " 1 CULTIVADOR E 1 SULCADOR, FR25212/67121, UND SANTA HELENA")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=HYPERLINK("https://www.leilaoonline.net/lote/detalhe/13795", "16282")</f>
      </c>
      <c r="B72" s="4" t="s">
        <f>=HYPERLINK("https://www.leilaoonline.net/lote/detalhe/13795", " 1 ESTEIRA C/ 1 JET , FR52595, LOC. BOM RETIRO")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=HYPERLINK("https://www.leilaoonline.net/lote/detalhe/13806", "16296")</f>
      </c>
      <c r="B73" s="4" t="s">
        <f>=HYPERLINK("https://www.leilaoonline.net/lote/detalhe/13806", " 1 BAG SUCATA ELETRICA( CONTATORES, INVERSORES APROX. 300 KL) SF, LOC. SÃO FRANCISCO")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=HYPERLINK("https://www.leilaoonline.net/lote/detalhe/13800", "17011")</f>
      </c>
      <c r="B74" s="4" t="s">
        <f>=HYPERLINK("https://www.leilaoonline.net/lote/detalhe/13800", "MADEIRAS DIVERSAS, S/FR, UND BENALCOOL")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=HYPERLINK("https://www.leilaoonline.net/lote/detalhe/13802", "17025")</f>
      </c>
      <c r="B75" s="4" t="s">
        <f>=HYPERLINK("https://www.leilaoonline.net/lote/detalhe/13802", "MADEIRAS DIVERSAS, S/FR, UND UNIVALEM")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=HYPERLINK("https://www.leilaoonline.net/lote/detalhe/13798", "17043")</f>
      </c>
      <c r="B76" s="4" t="s">
        <f>=HYPERLINK("https://www.leilaoonline.net/lote/detalhe/13798", " CAMINHÃO VW/BMB 31.320 CNC CM, ANO/MOD 2011/2012, PLACA EDO2598, FR88182, UND GASA")</f>
      </c>
      <c r="C76" s="4" t="inlineStr">
        <is>
          <t>Não vendido</t>
        </is>
      </c>
      <c r="D76" s="4" t="inlineStr">
        <is>
          <t>112</t>
        </is>
      </c>
      <c r="E76" s="5" t="inlineStr">
        <is>
          <t>85.500,00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=HYPERLINK("https://www.leilaoonline.net/lote/detalhe/13799", "17048")</f>
      </c>
      <c r="B77" s="4" t="s">
        <f>=HYPERLINK("https://www.leilaoonline.net/lote/detalhe/13799", " 1 TV 29' PANASONIC, S/FR, UND GASA")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=HYPERLINK("https://www.leilaoonline.net/lote/detalhe/13804", "17061")</f>
      </c>
      <c r="B78" s="4" t="s">
        <f>=HYPERLINK("https://www.leilaoonline.net/lote/detalhe/13804", "1 DESSUPERAQUECEDOR DE CALDO E 2 VÁVULA DE 8" E 12" POLEGADAS, PATR.224127/80548/224136, UND MUNDIAL")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=HYPERLINK("https://www.leilaoonline.net/lote/detalhe/13809", "20000")</f>
      </c>
      <c r="B79" s="4" t="s">
        <f>=HYPERLINK("https://www.leilaoonline.net/lote/detalhe/13809", " 900 CADEIRAS APROXIMADAMENTE, S/FR. UND COSTA PINTO")</f>
      </c>
      <c r="C79" s="4" t="inlineStr">
        <is>
          <t>Vendido</t>
        </is>
      </c>
      <c r="D79" s="4" t="inlineStr">
        <is>
          <t>132</t>
        </is>
      </c>
      <c r="E79" s="5" t="inlineStr">
        <is>
          <t>20.150,00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=HYPERLINK("https://www.leilaoonline.net/lote/detalhe/13835", "20001")</f>
      </c>
      <c r="B80" s="4" t="s">
        <f>=HYPERLINK("https://www.leilaoonline.net/lote/detalhe/13835", "PENEIRA VIBRATÓRIA, PAT.190005, IMOB. 42875 NAM5 UND COSTA PINTO")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=HYPERLINK("https://www.leilaoonline.net/lote/detalhe/13836", "20002")</f>
      </c>
      <c r="B81" s="4" t="s">
        <f>=HYPERLINK("https://www.leilaoonline.net/lote/detalhe/13836", "SUCATA DE BORRACHA, S/FR, UND  COSTA PINTO")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=HYPERLINK("https://www.leilaoonline.net/lote/detalhe/13837", "20003")</f>
      </c>
      <c r="B82" s="4" t="s">
        <f>=HYPERLINK("https://www.leilaoonline.net/lote/detalhe/13837", "SUCATA ELÉTRICA - BEBEDOURO, MAQ. DE SOLDA E EQUIPAMENTO FABRICAÇÃO PRÓPRIA COR  AZUL LOTE APENAS ESTES ITENS, S/FR, UND COSTA PINTO")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=HYPERLINK("https://www.leilaoonline.net/lote/detalhe/13838", "20004")</f>
      </c>
      <c r="B83" s="4" t="s">
        <f>=HYPERLINK("https://www.leilaoonline.net/lote/detalhe/13838", "TRATOR CARREGADEIRA - TRATOR FORD 6610,  ANO 1987,  FR139385 IMOB. 227899 , UND COSTA PINTO")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13.000,00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=HYPERLINK("https://www.leilaoonline.net/lote/detalhe/13840", "20005")</f>
      </c>
      <c r="B84" s="4" t="s">
        <f>=HYPERLINK("https://www.leilaoonline.net/lote/detalhe/13840", " 300 TUBOS DE ALUMÍNIO/INOX  6 POLEGADAS, UND COSTA PINTO")</f>
      </c>
      <c r="C84" s="4" t="inlineStr">
        <is>
          <t>Vendido</t>
        </is>
      </c>
      <c r="D84" s="4" t="inlineStr">
        <is>
          <t>74</t>
        </is>
      </c>
      <c r="E84" s="5" t="inlineStr">
        <is>
          <t>14.350,00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=HYPERLINK("https://www.leilaoonline.net/lote/detalhe/13907", "20006")</f>
      </c>
      <c r="B85" s="4" t="s">
        <f>=HYPERLINK("https://www.leilaoonline.net/lote/detalhe/13907", "SUCATA GM/ KADETT IPANEMA SL, ANO 1993, S/FR, UND COSTA PINTO")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=HYPERLINK("https://www.leilaoonline.net/lote/detalhe/13708", "21001")</f>
      </c>
      <c r="B86" s="4" t="s">
        <f>=HYPERLINK("https://www.leilaoonline.net/lote/detalhe/13708", "27 BOTIJÕES  DIVERSOS, S/FR, UND RAFARD")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=HYPERLINK("https://www.leilaoonline.net/lote/detalhe/13808", "22000")</f>
      </c>
      <c r="B87" s="4" t="s">
        <f>=HYPERLINK("https://www.leilaoonline.net/lote/detalhe/13808", "SUCATA DE AR CONDICIONADO, S/FR, UND SANTA HELENA")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=HYPERLINK("https://www.leilaoonline.net/lote/detalhe/13839", "24000")</f>
      </c>
      <c r="B88" s="4" t="s">
        <f>=HYPERLINK("https://www.leilaoonline.net/lote/detalhe/13839", "TUBOS RED. A36 DE 22"  7,94MM A 134, SEM USO, BOM RETIRO")</f>
      </c>
      <c r="C88" s="4" t="inlineStr">
        <is>
          <t>Não vendido</t>
        </is>
      </c>
      <c r="D88" s="4" t="inlineStr">
        <is>
          <t>36</t>
        </is>
      </c>
      <c r="E88" s="5" t="inlineStr">
        <is>
          <t>7.800,00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2026-05-16T10:21:58.00Z</dcterms:created>
  <dc:creator>Tellks Tecnologia</dc:creator>
  <cp:revision>0</cp:revision>
</cp:coreProperties>
</file>