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PARTE 2: CONTATORES, DISJUNTORES, RELES, RESISTENCIAS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06/06/2024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=HYPERLINK("https://www.leilaoonline.net/lote/detalhe/229543", "001")</f>
      </c>
      <c r="B11" s="4" t="s">
        <f>=HYPERLINK("https://www.leilaoonline.net/lote/detalhe/229543", " Aprox. 131 pçs - Partida de motor Siemens somente contator 10 amperes 380v.")</f>
      </c>
      <c r="C11" s="4" t="inlineStr">
        <is>
          <t>Vendido</t>
        </is>
      </c>
      <c r="D11" s="4" t="inlineStr">
        <is>
          <t>50</t>
        </is>
      </c>
      <c r="E11" s="5" t="inlineStr">
        <is>
          <t>3.950,00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=HYPERLINK("https://www.leilaoonline.net/lote/detalhe/229547", "002")</f>
      </c>
      <c r="B12" s="4" t="s">
        <f>=HYPERLINK("https://www.leilaoonline.net/lote/detalhe/229547", " Aprox. 68 pçs - chave liga/desliga.")</f>
      </c>
      <c r="C12" s="4" t="inlineStr">
        <is>
          <t>Vendido</t>
        </is>
      </c>
      <c r="D12" s="4" t="inlineStr">
        <is>
          <t>8</t>
        </is>
      </c>
      <c r="E12" s="5" t="inlineStr">
        <is>
          <t>420,00</t>
        </is>
      </c>
      <c r="F12" s="4" t="inlineStr">
        <is>
          <t>20.00</t>
        </is>
      </c>
    </row>
    <row collapsed="false" customFormat="false" customHeight="false" hidden="false" ht="12.1" outlineLevel="0" r="13">
      <c r="A13" s="5" t="s">
        <f>=HYPERLINK("https://www.leilaoonline.net/lote/detalhe/229550", "003")</f>
      </c>
      <c r="B13" s="4" t="s">
        <f>=HYPERLINK("https://www.leilaoonline.net/lote/detalhe/229550", " Aprox. 800 pçs- botão pulsador vermelho 22 mm")</f>
      </c>
      <c r="C13" s="4" t="inlineStr">
        <is>
          <t>Vendido</t>
        </is>
      </c>
      <c r="D13" s="4" t="inlineStr">
        <is>
          <t>1</t>
        </is>
      </c>
      <c r="E13" s="5" t="inlineStr">
        <is>
          <t>1.500,00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=HYPERLINK("https://www.leilaoonline.net/lote/detalhe/229545", "004")</f>
      </c>
      <c r="B14" s="4" t="s">
        <f>=HYPERLINK("https://www.leilaoonline.net/lote/detalhe/229545", " Aprox. 197 pçs - cooler diversos")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=HYPERLINK("https://www.leilaoonline.net/lote/detalhe/229546", "005")</f>
      </c>
      <c r="B15" s="4" t="s">
        <f>=HYPERLINK("https://www.leilaoonline.net/lote/detalhe/229546", " Aprox. 166 pçs - chaves fim de curso diversas sem uso")</f>
      </c>
      <c r="C15" s="4" t="inlineStr">
        <is>
          <t>Vendido</t>
        </is>
      </c>
      <c r="D15" s="4" t="inlineStr">
        <is>
          <t>12</t>
        </is>
      </c>
      <c r="E15" s="5" t="inlineStr">
        <is>
          <t>3.300,00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=HYPERLINK("https://www.leilaoonline.net/lote/detalhe/229551", "006")</f>
      </c>
      <c r="B16" s="4" t="s">
        <f>=HYPERLINK("https://www.leilaoonline.net/lote/detalhe/229551", " 57 contatores CC, 11 reles térmico")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1.800,00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=HYPERLINK("https://www.leilaoonline.net/lote/detalhe/229548", "007")</f>
      </c>
      <c r="B17" s="4" t="s">
        <f>=HYPERLINK("https://www.leilaoonline.net/lote/detalhe/229548", " Aprox. 110 pçs - contadores elétrico")</f>
      </c>
      <c r="C17" s="4" t="inlineStr">
        <is>
          <t>Vendido</t>
        </is>
      </c>
      <c r="D17" s="4" t="inlineStr">
        <is>
          <t>4</t>
        </is>
      </c>
      <c r="E17" s="5" t="inlineStr">
        <is>
          <t>950,00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=HYPERLINK("https://www.leilaoonline.net/lote/detalhe/229549", "008")</f>
      </c>
      <c r="B18" s="4" t="s">
        <f>=HYPERLINK("https://www.leilaoonline.net/lote/detalhe/229549", " Aprox. 16.000 peçs - terminal diversos .")</f>
      </c>
      <c r="C18" s="4" t="inlineStr">
        <is>
          <t>Vendido</t>
        </is>
      </c>
      <c r="D18" s="4" t="inlineStr">
        <is>
          <t>1</t>
        </is>
      </c>
      <c r="E18" s="5" t="inlineStr">
        <is>
          <t>1.100,00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=HYPERLINK("https://www.leilaoonline.net/lote/detalhe/229554", "009")</f>
      </c>
      <c r="B19" s="4" t="s">
        <f>=HYPERLINK("https://www.leilaoonline.net/lote/detalhe/229554", " Aprox. 160 pçs - contatores diversos")</f>
      </c>
      <c r="C19" s="4" t="inlineStr">
        <is>
          <t>Vendido</t>
        </is>
      </c>
      <c r="D19" s="4" t="inlineStr">
        <is>
          <t>1</t>
        </is>
      </c>
      <c r="E19" s="5" t="inlineStr">
        <is>
          <t>3.200,00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=HYPERLINK("https://www.leilaoonline.net/lote/detalhe/229552", "010")</f>
      </c>
      <c r="B20" s="4" t="s">
        <f>=HYPERLINK("https://www.leilaoonline.net/lote/detalhe/229552", " Aprox. 123 pçs - contatores weg usado diversos")</f>
      </c>
      <c r="C20" s="4" t="inlineStr">
        <is>
          <t>Vendido</t>
        </is>
      </c>
      <c r="D20" s="4" t="inlineStr">
        <is>
          <t>1</t>
        </is>
      </c>
      <c r="E20" s="5" t="inlineStr">
        <is>
          <t>1.900,00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=HYPERLINK("https://www.leilaoonline.net/lote/detalhe/229558", "011")</f>
      </c>
      <c r="B21" s="4" t="s">
        <f>=HYPERLINK("https://www.leilaoonline.net/lote/detalhe/229558", " Aprox. 250 pçs - mini contator")</f>
      </c>
      <c r="C21" s="4" t="inlineStr">
        <is>
          <t>Vendido</t>
        </is>
      </c>
      <c r="D21" s="4" t="inlineStr">
        <is>
          <t>1</t>
        </is>
      </c>
      <c r="E21" s="5" t="inlineStr">
        <is>
          <t>800,00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=HYPERLINK("https://www.leilaoonline.net/lote/detalhe/229553", "012")</f>
      </c>
      <c r="B22" s="4" t="s">
        <f>=HYPERLINK("https://www.leilaoonline.net/lote/detalhe/229553", " Aprox. 46 pçs - disjuntor motor diversos.")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1.900,00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=HYPERLINK("https://www.leilaoonline.net/lote/detalhe/229560", "013")</f>
      </c>
      <c r="B23" s="4" t="s">
        <f>=HYPERLINK("https://www.leilaoonline.net/lote/detalhe/229560", " Aprox. - 365 pçs - acopladores a rele diversos.")</f>
      </c>
      <c r="C23" s="4" t="inlineStr">
        <is>
          <t>Vendido</t>
        </is>
      </c>
      <c r="D23" s="4" t="inlineStr">
        <is>
          <t>1</t>
        </is>
      </c>
      <c r="E23" s="5" t="inlineStr">
        <is>
          <t>1.900,00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=HYPERLINK("https://www.leilaoonline.net/lote/detalhe/229555", "014")</f>
      </c>
      <c r="B24" s="4" t="s">
        <f>=HYPERLINK("https://www.leilaoonline.net/lote/detalhe/229555", " Aprox. 137 pçs - reles térmico diversos")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1.100,00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=HYPERLINK("https://www.leilaoonline.net/lote/detalhe/229556", "015")</f>
      </c>
      <c r="B25" s="4" t="s">
        <f>=HYPERLINK("https://www.leilaoonline.net/lote/detalhe/229556", " Aprox. 73 pçs - cooler diversos.")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=HYPERLINK("https://www.leilaoonline.net/lote/detalhe/229561", "016")</f>
      </c>
      <c r="B26" s="4" t="s">
        <f>=HYPERLINK("https://www.leilaoonline.net/lote/detalhe/229561", " Aprox. 180 pçs - reles e aparelhos diversos")</f>
      </c>
      <c r="C26" s="4" t="inlineStr">
        <is>
          <t>Vendido</t>
        </is>
      </c>
      <c r="D26" s="4" t="inlineStr">
        <is>
          <t>1</t>
        </is>
      </c>
      <c r="E26" s="5" t="inlineStr">
        <is>
          <t>1.300,00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=HYPERLINK("https://www.leilaoonline.net/lote/detalhe/229563", "017")</f>
      </c>
      <c r="B27" s="4" t="s">
        <f>=HYPERLINK("https://www.leilaoonline.net/lote/detalhe/229563", " Aprox. 100 pçs - placas clp Beck Hoff.")</f>
      </c>
      <c r="C27" s="4" t="inlineStr">
        <is>
          <t>Vendido</t>
        </is>
      </c>
      <c r="D27" s="4" t="inlineStr">
        <is>
          <t>112</t>
        </is>
      </c>
      <c r="E27" s="5" t="inlineStr">
        <is>
          <t>5.950,00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=HYPERLINK("https://www.leilaoonline.net/lote/detalhe/229564", "018")</f>
      </c>
      <c r="B28" s="4" t="s">
        <f>=HYPERLINK("https://www.leilaoonline.net/lote/detalhe/229564", " Aprox. 29 pçs - disjuntores caixa moldada diversos.")</f>
      </c>
      <c r="C28" s="4" t="inlineStr">
        <is>
          <t>Vendido</t>
        </is>
      </c>
      <c r="D28" s="4" t="inlineStr">
        <is>
          <t>1</t>
        </is>
      </c>
      <c r="E28" s="5" t="inlineStr">
        <is>
          <t>1.100,00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=HYPERLINK("https://www.leilaoonline.net/lote/detalhe/229544", "019")</f>
      </c>
      <c r="B29" s="4" t="s">
        <f>=HYPERLINK("https://www.leilaoonline.net/lote/detalhe/229544", " Aprox. 750 pçs - mini disjuntores diversos")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1.100,00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=HYPERLINK("https://www.leilaoonline.net/lote/detalhe/229570", "020")</f>
      </c>
      <c r="B30" s="4" t="s">
        <f>=HYPERLINK("https://www.leilaoonline.net/lote/detalhe/229570", " Aprox. 500 pçs - reles térmicos diversos.")</f>
      </c>
      <c r="C30" s="4" t="inlineStr">
        <is>
          <t>Vendido</t>
        </is>
      </c>
      <c r="D30" s="4" t="inlineStr">
        <is>
          <t>1</t>
        </is>
      </c>
      <c r="E30" s="5" t="inlineStr">
        <is>
          <t>350,00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=HYPERLINK("https://www.leilaoonline.net/lote/detalhe/229571", "021")</f>
      </c>
      <c r="B31" s="4" t="s">
        <f>=HYPERLINK("https://www.leilaoonline.net/lote/detalhe/229571", " painel elétrico")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=HYPERLINK("https://www.leilaoonline.net/lote/detalhe/229576", "022")</f>
      </c>
      <c r="B32" s="4" t="s">
        <f>=HYPERLINK("https://www.leilaoonline.net/lote/detalhe/229576", " Aprox. 28 pçs - frequencímetro 72×72.")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300,00</t>
        </is>
      </c>
      <c r="F32" s="4" t="inlineStr">
        <is>
          <t>10.00</t>
        </is>
      </c>
    </row>
    <row collapsed="false" customFormat="false" customHeight="false" hidden="false" ht="12.1" outlineLevel="0" r="33">
      <c r="A33" s="5" t="s">
        <f>=HYPERLINK("https://www.leilaoonline.net/lote/detalhe/229575", "023")</f>
      </c>
      <c r="B33" s="4" t="s">
        <f>=HYPERLINK("https://www.leilaoonline.net/lote/detalhe/229575", " Aprox. 265 pçs - reles diversos.")</f>
      </c>
      <c r="C33" s="4" t="inlineStr">
        <is>
          <t>Vendido</t>
        </is>
      </c>
      <c r="D33" s="4" t="inlineStr">
        <is>
          <t>3</t>
        </is>
      </c>
      <c r="E33" s="5" t="inlineStr">
        <is>
          <t>220,00</t>
        </is>
      </c>
      <c r="F33" s="4" t="inlineStr">
        <is>
          <t>10.00</t>
        </is>
      </c>
    </row>
    <row collapsed="false" customFormat="false" customHeight="false" hidden="false" ht="12.1" outlineLevel="0" r="34">
      <c r="A34" s="5" t="s">
        <f>=HYPERLINK("https://www.leilaoonline.net/lote/detalhe/229594", "024")</f>
      </c>
      <c r="B34" s="4" t="s">
        <f>=HYPERLINK("https://www.leilaoonline.net/lote/detalhe/229594", " Aprox. 134 pçs - comutadores diversas.")</f>
      </c>
      <c r="C34" s="4" t="inlineStr">
        <is>
          <t>Vendido</t>
        </is>
      </c>
      <c r="D34" s="4" t="inlineStr">
        <is>
          <t>10</t>
        </is>
      </c>
      <c r="E34" s="5" t="inlineStr">
        <is>
          <t>1.300,00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=HYPERLINK("https://www.leilaoonline.net/lote/detalhe/229593", "025")</f>
      </c>
      <c r="B35" s="4" t="s">
        <f>=HYPERLINK("https://www.leilaoonline.net/lote/detalhe/229593", " Aprox. 520 pçs - sinalizados, botões e comutadores diversos.")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1.200,00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=HYPERLINK("https://www.leilaoonline.net/lote/detalhe/229585", "026")</f>
      </c>
      <c r="B36" s="4" t="s">
        <f>=HYPERLINK("https://www.leilaoonline.net/lote/detalhe/229585", "Aprox. 37 aparelhos diversos.( medidores)")</f>
      </c>
      <c r="C36" s="4" t="inlineStr">
        <is>
          <t>Vendido</t>
        </is>
      </c>
      <c r="D36" s="4" t="inlineStr">
        <is>
          <t>1</t>
        </is>
      </c>
      <c r="E36" s="5" t="inlineStr">
        <is>
          <t>300,00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=HYPERLINK("https://www.leilaoonline.net/lote/detalhe/229591", "027")</f>
      </c>
      <c r="B37" s="4" t="s">
        <f>=HYPERLINK("https://www.leilaoonline.net/lote/detalhe/229591", " 06 pçs - partida de motor .")</f>
      </c>
      <c r="C37" s="4" t="inlineStr">
        <is>
          <t>Vendido</t>
        </is>
      </c>
      <c r="D37" s="4" t="inlineStr">
        <is>
          <t>1</t>
        </is>
      </c>
      <c r="E37" s="5" t="inlineStr">
        <is>
          <t>400,00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=HYPERLINK("https://www.leilaoonline.net/lote/detalhe/229592", "028")</f>
      </c>
      <c r="B38" s="4" t="s">
        <f>=HYPERLINK("https://www.leilaoonline.net/lote/detalhe/229592", " Aprox. 80 pçs - sinaleiro verde 22mm a.bradley.")</f>
      </c>
      <c r="C38" s="4" t="inlineStr">
        <is>
          <t>Vendido</t>
        </is>
      </c>
      <c r="D38" s="4" t="inlineStr">
        <is>
          <t>33</t>
        </is>
      </c>
      <c r="E38" s="5" t="inlineStr">
        <is>
          <t>1.210,00</t>
        </is>
      </c>
      <c r="F38" s="4" t="inlineStr">
        <is>
          <t>30.00</t>
        </is>
      </c>
    </row>
    <row collapsed="false" customFormat="false" customHeight="false" hidden="false" ht="12.1" outlineLevel="0" r="39">
      <c r="A39" s="5" t="s">
        <f>=HYPERLINK("https://www.leilaoonline.net/lote/detalhe/229580", "029")</f>
      </c>
      <c r="B39" s="4" t="s">
        <f>=HYPERLINK("https://www.leilaoonline.net/lote/detalhe/229580", " Aprox. 150 pçs- resistência de colar diversas")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=HYPERLINK("https://www.leilaoonline.net/lote/detalhe/229587", "030")</f>
      </c>
      <c r="B40" s="4" t="s">
        <f>=HYPERLINK("https://www.leilaoonline.net/lote/detalhe/229587", " Aprox. 100 pçs - resistência de colar diversos")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450,00</t>
        </is>
      </c>
      <c r="F40" s="4" t="inlineStr">
        <is>
          <t>30.00</t>
        </is>
      </c>
    </row>
    <row collapsed="false" customFormat="false" customHeight="false" hidden="false" ht="12.1" outlineLevel="0" r="41">
      <c r="A41" s="5" t="s">
        <f>=HYPERLINK("https://www.leilaoonline.net/lote/detalhe/229596", "031")</f>
      </c>
      <c r="B41" s="4" t="s">
        <f>=HYPERLINK("https://www.leilaoonline.net/lote/detalhe/229596", " Aprox. 100 pçs - resistência de colar diversos")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450,00</t>
        </is>
      </c>
      <c r="F41" s="4" t="inlineStr">
        <is>
          <t>30.00</t>
        </is>
      </c>
    </row>
    <row collapsed="false" customFormat="false" customHeight="false" hidden="false" ht="12.1" outlineLevel="0" r="42">
      <c r="A42" s="5" t="s">
        <f>=HYPERLINK("https://www.leilaoonline.net/lote/detalhe/229595", "032")</f>
      </c>
      <c r="B42" s="4" t="s">
        <f>=HYPERLINK("https://www.leilaoonline.net/lote/detalhe/229595", " Aprox. 5500 pçs - borne tipo wdu conexel usado")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850,00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=HYPERLINK("https://www.leilaoonline.net/lote/detalhe/229562", "033")</f>
      </c>
      <c r="B43" s="4" t="s">
        <f>=HYPERLINK("https://www.leilaoonline.net/lote/detalhe/229562", " Aprox. 7800 pçs - borne Phoenix contact usado")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1.250,00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=HYPERLINK("https://www.leilaoonline.net/lote/detalhe/229586", "034")</f>
      </c>
      <c r="B44" s="4" t="s">
        <f>=HYPERLINK("https://www.leilaoonline.net/lote/detalhe/229586", " Aprox. 1900 pçs - borne duplo e triplo conexel usado")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1.200,00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=HYPERLINK("https://www.leilaoonline.net/lote/detalhe/229557", "035")</f>
      </c>
      <c r="B45" s="4" t="s">
        <f>=HYPERLINK("https://www.leilaoonline.net/lote/detalhe/229557", " Aprox. 1100 pçs - borne são conexel para trilho 35")</f>
      </c>
      <c r="C45" s="4" t="inlineStr">
        <is>
          <t>Vendido</t>
        </is>
      </c>
      <c r="D45" s="4" t="inlineStr">
        <is>
          <t>1</t>
        </is>
      </c>
      <c r="E45" s="5" t="inlineStr">
        <is>
          <t>350,00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=HYPERLINK("https://www.leilaoonline.net/lote/detalhe/229588", "036")</f>
      </c>
      <c r="B46" s="4" t="s">
        <f>=HYPERLINK("https://www.leilaoonline.net/lote/detalhe/229588", " Aprox. 1700 pçs - borne wago")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450,00</t>
        </is>
      </c>
      <c r="F46" s="4" t="inlineStr">
        <is>
          <t>30.00</t>
        </is>
      </c>
    </row>
    <row collapsed="false" customFormat="false" customHeight="false" hidden="false" ht="12.1" outlineLevel="0" r="47">
      <c r="A47" s="5" t="s">
        <f>=HYPERLINK("https://www.leilaoonline.net/lote/detalhe/229559", "037")</f>
      </c>
      <c r="B47" s="4" t="s">
        <f>=HYPERLINK("https://www.leilaoonline.net/lote/detalhe/229559", " Aprox. 930 pçs - botões,sinaleiro,comutadoras de 22 mm usados")</f>
      </c>
      <c r="C47" s="4" t="inlineStr">
        <is>
          <t>Vendido</t>
        </is>
      </c>
      <c r="D47" s="4" t="inlineStr">
        <is>
          <t>1</t>
        </is>
      </c>
      <c r="E47" s="5" t="inlineStr">
        <is>
          <t>1.300,00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=HYPERLINK("https://www.leilaoonline.net/lote/detalhe/229568", "038")</f>
      </c>
      <c r="B48" s="4" t="s">
        <f>=HYPERLINK("https://www.leilaoonline.net/lote/detalhe/229568", " Aprox. 300 pçs - botões sinaleiro comutadoras 30 mm")</f>
      </c>
      <c r="C48" s="4" t="inlineStr">
        <is>
          <t>Vendido</t>
        </is>
      </c>
      <c r="D48" s="4" t="inlineStr">
        <is>
          <t>1</t>
        </is>
      </c>
      <c r="E48" s="5" t="inlineStr">
        <is>
          <t>1.050,00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=HYPERLINK("https://www.leilaoonline.net/lote/detalhe/229567", "039")</f>
      </c>
      <c r="B49" s="4" t="s">
        <f>=HYPERLINK("https://www.leilaoonline.net/lote/detalhe/229567", " Aprox. 12.000 pçs - grampo zb4 conexel")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1.800,00</t>
        </is>
      </c>
      <c r="F49" s="4" t="inlineStr">
        <is>
          <t>75.00</t>
        </is>
      </c>
    </row>
    <row collapsed="false" customFormat="false" customHeight="false" hidden="false" ht="12.1" outlineLevel="0" r="50">
      <c r="A50" s="5" t="s">
        <f>=HYPERLINK("https://www.leilaoonline.net/lote/detalhe/229565", "040")</f>
      </c>
      <c r="B50" s="4" t="s">
        <f>=HYPERLINK("https://www.leilaoonline.net/lote/detalhe/229565", " Aprox. 34 ,pçs - botoeiras diversas")</f>
      </c>
      <c r="C50" s="4" t="inlineStr">
        <is>
          <t>Vendido</t>
        </is>
      </c>
      <c r="D50" s="4" t="inlineStr">
        <is>
          <t>1</t>
        </is>
      </c>
      <c r="E50" s="5" t="inlineStr">
        <is>
          <t>100,00</t>
        </is>
      </c>
      <c r="F50" s="4" t="inlineStr">
        <is>
          <t>10.00</t>
        </is>
      </c>
    </row>
    <row collapsed="false" customFormat="false" customHeight="false" hidden="false" ht="12.1" outlineLevel="0" r="51">
      <c r="A51" s="5" t="s">
        <f>=HYPERLINK("https://www.leilaoonline.net/lote/detalhe/229572", "041")</f>
      </c>
      <c r="B51" s="4" t="s">
        <f>=HYPERLINK("https://www.leilaoonline.net/lote/detalhe/229572", " Aprox. 75 pçs - contatores diversos usado")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=HYPERLINK("https://www.leilaoonline.net/lote/detalhe/229566", "042")</f>
      </c>
      <c r="B52" s="4" t="s">
        <f>=HYPERLINK("https://www.leilaoonline.net/lote/detalhe/229566", " Aprox. 120 pçs - transformador de corrente diversos usados")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290,00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=HYPERLINK("https://www.leilaoonline.net/lote/detalhe/229569", "043")</f>
      </c>
      <c r="B53" s="4" t="s">
        <f>=HYPERLINK("https://www.leilaoonline.net/lote/detalhe/229569", " Aprox. 100 pçs - comutadoras diversas usadas")</f>
      </c>
      <c r="C53" s="4" t="inlineStr">
        <is>
          <t>Vendido</t>
        </is>
      </c>
      <c r="D53" s="4" t="inlineStr">
        <is>
          <t>1</t>
        </is>
      </c>
      <c r="E53" s="5" t="inlineStr">
        <is>
          <t>240,00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=HYPERLINK("https://www.leilaoonline.net/lote/detalhe/229584", "044")</f>
      </c>
      <c r="B54" s="4" t="s">
        <f>=HYPERLINK("https://www.leilaoonline.net/lote/detalhe/229584", " Aprox. 900 pçs - microswitch diversos")</f>
      </c>
      <c r="C54" s="4" t="inlineStr">
        <is>
          <t>Vendido</t>
        </is>
      </c>
      <c r="D54" s="4" t="inlineStr">
        <is>
          <t>1</t>
        </is>
      </c>
      <c r="E54" s="5" t="inlineStr">
        <is>
          <t>450,00</t>
        </is>
      </c>
      <c r="F54" s="4" t="inlineStr">
        <is>
          <t>30.00</t>
        </is>
      </c>
    </row>
    <row collapsed="false" customFormat="false" customHeight="false" hidden="false" ht="12.1" outlineLevel="0" r="55">
      <c r="A55" s="5" t="s">
        <f>=HYPERLINK("https://www.leilaoonline.net/lote/detalhe/229573", "045")</f>
      </c>
      <c r="B55" s="4" t="s">
        <f>=HYPERLINK("https://www.leilaoonline.net/lote/detalhe/229573", " Aprox. 200 pçs - suporte para barramento diversos usados")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100,00</t>
        </is>
      </c>
      <c r="F55" s="4" t="inlineStr">
        <is>
          <t>10.00</t>
        </is>
      </c>
    </row>
    <row collapsed="false" customFormat="false" customHeight="false" hidden="false" ht="12.1" outlineLevel="0" r="56">
      <c r="A56" s="5" t="s">
        <f>=HYPERLINK("https://www.leilaoonline.net/lote/detalhe/229574", "046")</f>
      </c>
      <c r="B56" s="4" t="s">
        <f>=HYPERLINK("https://www.leilaoonline.net/lote/detalhe/229574", " Aprox. 200 pçs - minidisjuntor siemens usados diversos")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=HYPERLINK("https://www.leilaoonline.net/lote/detalhe/229578", "047")</f>
      </c>
      <c r="B57" s="4" t="s">
        <f>=HYPERLINK("https://www.leilaoonline.net/lote/detalhe/229578", " Aprox.670 pçs - minidisjuntor sendo 260 tripolar, 75 bipolar e 335 unipolar")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1.300,00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=HYPERLINK("https://www.leilaoonline.net/lote/detalhe/229582", "048")</f>
      </c>
      <c r="B58" s="4" t="s">
        <f>=HYPERLINK("https://www.leilaoonline.net/lote/detalhe/229582", " Aprox. 370 pçs - minidisjuntor diversos tripolar bipolar e unipolar")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=HYPERLINK("https://www.leilaoonline.net/lote/detalhe/229577", "049")</f>
      </c>
      <c r="B59" s="4" t="s">
        <f>=HYPERLINK("https://www.leilaoonline.net/lote/detalhe/229577", " Aprox. 95 pçs - disjuntor dr e outros usados")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250,00</t>
        </is>
      </c>
      <c r="F59" s="4" t="inlineStr">
        <is>
          <t>30.00</t>
        </is>
      </c>
    </row>
    <row collapsed="false" customFormat="false" customHeight="false" hidden="false" ht="12.1" outlineLevel="0" r="60">
      <c r="A60" s="5" t="s">
        <f>=HYPERLINK("https://www.leilaoonline.net/lote/detalhe/229590", "050")</f>
      </c>
      <c r="B60" s="4" t="s">
        <f>=HYPERLINK("https://www.leilaoonline.net/lote/detalhe/229590", " Aprox. 50 pçs - chaves seccionadoras diversas usadas")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1.900,00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=HYPERLINK("https://www.leilaoonline.net/lote/detalhe/229579", "051")</f>
      </c>
      <c r="B61" s="4" t="s">
        <f>=HYPERLINK("https://www.leilaoonline.net/lote/detalhe/229579", " Aprox. 240 pçs - elétricas diversas usadas.")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=HYPERLINK("https://www.leilaoonline.net/lote/detalhe/229581", "052")</f>
      </c>
      <c r="B62" s="4" t="s">
        <f>=HYPERLINK("https://www.leilaoonline.net/lote/detalhe/229581", " Aprox. 85 pçs - inversores no estado.")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3.800,00</t>
        </is>
      </c>
      <c r="F62" s="4" t="inlineStr">
        <is>
          <t>750.00</t>
        </is>
      </c>
    </row>
    <row collapsed="false" customFormat="false" customHeight="false" hidden="false" ht="12.1" outlineLevel="0" r="63">
      <c r="A63" s="5" t="s">
        <f>=HYPERLINK("https://www.leilaoonline.net/lote/detalhe/229589", "053")</f>
      </c>
      <c r="B63" s="4" t="s">
        <f>=HYPERLINK("https://www.leilaoonline.net/lote/detalhe/229589", " 9 peças inversores no estado.")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=HYPERLINK("https://www.leilaoonline.net/lote/detalhe/229583", "054")</f>
      </c>
      <c r="B64" s="4" t="s">
        <f>=HYPERLINK("https://www.leilaoonline.net/lote/detalhe/229583", " 126 fim de curso diversos, 240 mini disjuntor diversos, 360 botões sinaleiro diversos, 22 botoeira para talha, 8 partida de motor , 4 contatores .")</f>
      </c>
      <c r="C64" s="4" t="inlineStr">
        <is>
          <t>Vendido</t>
        </is>
      </c>
      <c r="D64" s="4" t="inlineStr">
        <is>
          <t>35</t>
        </is>
      </c>
      <c r="E64" s="5" t="inlineStr">
        <is>
          <t>10.000,00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=HYPERLINK("https://www.leilaoonline.net/lote/detalhe/230054", "055")</f>
      </c>
      <c r="B65" s="4" t="s">
        <f>=HYPERLINK("https://www.leilaoonline.net/lote/detalhe/230054", " 18 luminárias para painel")</f>
      </c>
      <c r="C65" s="4" t="inlineStr">
        <is>
          <t>Vendido</t>
        </is>
      </c>
      <c r="D65" s="4" t="inlineStr">
        <is>
          <t>1</t>
        </is>
      </c>
      <c r="E65" s="5" t="inlineStr">
        <is>
          <t>200,00</t>
        </is>
      </c>
      <c r="F65" s="4" t="inlineStr">
        <is>
          <t>30.00</t>
        </is>
      </c>
    </row>
    <row collapsed="false" customFormat="false" customHeight="false" hidden="false" ht="12.1" outlineLevel="0" r="66">
      <c r="A66" s="5" t="s">
        <f>=HYPERLINK("https://www.leilaoonline.net/lote/detalhe/230058", "056")</f>
      </c>
      <c r="B66" s="4" t="s">
        <f>=HYPERLINK("https://www.leilaoonline.net/lote/detalhe/230058", " Aprox. 5000 pçs - barras de conector diversos")</f>
      </c>
      <c r="C66" s="4" t="inlineStr">
        <is>
          <t>Vendido</t>
        </is>
      </c>
      <c r="D66" s="4" t="inlineStr">
        <is>
          <t>17</t>
        </is>
      </c>
      <c r="E66" s="5" t="inlineStr">
        <is>
          <t>880,00</t>
        </is>
      </c>
      <c r="F66" s="4" t="inlineStr">
        <is>
          <t>30.00</t>
        </is>
      </c>
    </row>
    <row collapsed="false" customFormat="false" customHeight="false" hidden="false" ht="12.1" outlineLevel="0" r="67">
      <c r="A67" s="5" t="s">
        <f>=HYPERLINK("https://www.leilaoonline.net/lote/detalhe/230057", "057")</f>
      </c>
      <c r="B67" s="4" t="s">
        <f>=HYPERLINK("https://www.leilaoonline.net/lote/detalhe/230057", " Aprox. 210 pçs de conectores para valvulas usada")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125,00</t>
        </is>
      </c>
      <c r="F67" s="4" t="inlineStr">
        <is>
          <t>10.00</t>
        </is>
      </c>
    </row>
    <row collapsed="false" customFormat="false" customHeight="false" hidden="false" ht="12.1" outlineLevel="0" r="68">
      <c r="A68" s="5" t="s">
        <f>=HYPERLINK("https://www.leilaoonline.net/lote/detalhe/230055", "058")</f>
      </c>
      <c r="B68" s="4" t="s">
        <f>=HYPERLINK("https://www.leilaoonline.net/lote/detalhe/230055", " 2 un. microinverter modelo Q51A usado sem garantia")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450,00</t>
        </is>
      </c>
      <c r="F68" s="4" t="inlineStr">
        <is>
          <t>30.00</t>
        </is>
      </c>
    </row>
    <row collapsed="false" customFormat="false" customHeight="false" hidden="false" ht="12.1" outlineLevel="0" r="69">
      <c r="A69" s="5" t="s">
        <f>=HYPERLINK("https://www.leilaoonline.net/lote/detalhe/230056", "059")</f>
      </c>
      <c r="B69" s="4" t="s">
        <f>=HYPERLINK("https://www.leilaoonline.net/lote/detalhe/230056", " Aprox. 150 pçs. botoeiras vazias usadas no estado")</f>
      </c>
      <c r="C69" s="4" t="inlineStr">
        <is>
          <t>Vendido</t>
        </is>
      </c>
      <c r="D69" s="4" t="inlineStr">
        <is>
          <t>33</t>
        </is>
      </c>
      <c r="E69" s="5" t="inlineStr">
        <is>
          <t>470,00</t>
        </is>
      </c>
      <c r="F69" s="4" t="inlineStr">
        <is>
          <t>10.00</t>
        </is>
      </c>
    </row>
    <row collapsed="false" customFormat="false" customHeight="false" hidden="false" ht="12.1" outlineLevel="0" r="70">
      <c r="A70" s="5" t="s">
        <f>=HYPERLINK("https://www.leilaoonline.net/lote/detalhe/230059", "060")</f>
      </c>
      <c r="B70" s="4" t="s">
        <f>=HYPERLINK("https://www.leilaoonline.net/lote/detalhe/230059", " Conectores diversos sendo; 1485P1E4-R5 -19 pc/ 6GT 2090-oboo - 24 pc/ 5 polos - 8 pc/ / 18 polos - 4 pc / M12 - 4 pc/ Outros - 7 pc")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=HYPERLINK("https://www.leilaoonline.net/lote/detalhe/229936", "1001")</f>
      </c>
      <c r="B71" s="4" t="s">
        <f>=HYPERLINK("https://www.leilaoonline.net/lote/detalhe/229936", " Inversor de frequencia GEFRAN 60CV 380V modelo ADV 200")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4.500,00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=HYPERLINK("https://www.leilaoonline.net/lote/detalhe/229937", "1002")</f>
      </c>
      <c r="B72" s="4" t="s">
        <f>=HYPERLINK("https://www.leilaoonline.net/lote/detalhe/229937", " Inversor de frequência Danfoss modelo AKD 5000 50CV 380V")</f>
      </c>
      <c r="C72" s="4" t="inlineStr">
        <is>
          <t>Vendido</t>
        </is>
      </c>
      <c r="D72" s="4" t="inlineStr">
        <is>
          <t>1</t>
        </is>
      </c>
      <c r="E72" s="5" t="inlineStr">
        <is>
          <t>3.500,00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=HYPERLINK("https://www.leilaoonline.net/lote/detalhe/229942", "1003")</f>
      </c>
      <c r="B73" s="4" t="s">
        <f>=HYPERLINK("https://www.leilaoonline.net/lote/detalhe/229942", " Inversor de frequência Santerno Sinus 25CV 380V")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1.700,00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=HYPERLINK("https://www.leilaoonline.net/lote/detalhe/229943", "1004")</f>
      </c>
      <c r="B74" s="4" t="s">
        <f>=HYPERLINK("https://www.leilaoonline.net/lote/detalhe/229943", " Inversor de frequência Santerno Sinus 20CV 380V")</f>
      </c>
      <c r="C74" s="4" t="inlineStr">
        <is>
          <t>Vendido</t>
        </is>
      </c>
      <c r="D74" s="4" t="inlineStr">
        <is>
          <t>1</t>
        </is>
      </c>
      <c r="E74" s="5" t="inlineStr">
        <is>
          <t>1.300,00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=HYPERLINK("https://www.leilaoonline.net/lote/detalhe/229945", "1005")</f>
      </c>
      <c r="B75" s="4" t="s">
        <f>=HYPERLINK("https://www.leilaoonline.net/lote/detalhe/229945", " 2 Inversores santerno Sinus 25CV 380V. Obs: Falta os IHMS e tampas frontais ( ambos funcionando)")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2.200,00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=HYPERLINK("https://www.leilaoonline.net/lote/detalhe/229940", "1006")</f>
      </c>
      <c r="B76" s="4" t="s">
        <f>=HYPERLINK("https://www.leilaoonline.net/lote/detalhe/229940", " 3 Inversores de frequência Danfoss modelo ADAP KOOL DRIVE 60CV 380V. Obs : Faltando os IHMS e partes da tampa")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5.600,00</t>
        </is>
      </c>
      <c r="F76" s="4" t="inlineStr">
        <is>
          <t>220.00</t>
        </is>
      </c>
    </row>
    <row collapsed="false" customFormat="false" customHeight="false" hidden="false" ht="12.1" outlineLevel="0" r="77">
      <c r="A77" s="5" t="s">
        <f>=HYPERLINK("https://www.leilaoonline.net/lote/detalhe/229939", "1007")</f>
      </c>
      <c r="B77" s="4" t="s">
        <f>=HYPERLINK("https://www.leilaoonline.net/lote/detalhe/229939", " Inversor de frequência Danfoss modelo AKD 5000 25CV 380V. Obs : Falta o IHM")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1.700,00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=HYPERLINK("https://www.leilaoonline.net/lote/detalhe/229938", "1008")</f>
      </c>
      <c r="B78" s="4" t="s">
        <f>=HYPERLINK("https://www.leilaoonline.net/lote/detalhe/229938", " Inversor de frequência ABB modelo ACH 550 - 01 - 031A - 4 20CV 380V")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1.700,00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=HYPERLINK("https://www.leilaoonline.net/lote/detalhe/229941", "1009")</f>
      </c>
      <c r="B79" s="4" t="s">
        <f>=HYPERLINK("https://www.leilaoonline.net/lote/detalhe/229941", " Inversor de frequência ABB modelo ACH 550 - 01 - 031A -4 20CV 380V . Obs : Sem o IHM")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1.300,00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=HYPERLINK("https://www.leilaoonline.net/lote/detalhe/229946", "1011")</f>
      </c>
      <c r="B80" s="4" t="s">
        <f>=HYPERLINK("https://www.leilaoonline.net/lote/detalhe/229946", " 2 Inversores Allen Bradley 0,5CV 220V. 1 Inversor Telemecanique 2CV 220V")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=HYPERLINK("https://www.leilaoonline.net/lote/detalhe/229947", "1012")</f>
      </c>
      <c r="B81" s="4" t="s">
        <f>=HYPERLINK("https://www.leilaoonline.net/lote/detalhe/229947", " Inversor de frequência WEG CFW700 20CV 220V")</f>
      </c>
      <c r="C81" s="4" t="inlineStr">
        <is>
          <t>Vendido</t>
        </is>
      </c>
      <c r="D81" s="4" t="inlineStr">
        <is>
          <t>1</t>
        </is>
      </c>
      <c r="E81" s="5" t="inlineStr">
        <is>
          <t>3.500,00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=HYPERLINK("https://www.leilaoonline.net/lote/detalhe/229944", "1013")</f>
      </c>
      <c r="B82" s="4" t="s">
        <f>=HYPERLINK("https://www.leilaoonline.net/lote/detalhe/229944", " Inversor de frequência Santerno Sinus M 7,5CV 380V")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800,00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=HYPERLINK("https://www.leilaoonline.net/lote/detalhe/229948", "1014")</f>
      </c>
      <c r="B83" s="4" t="s">
        <f>=HYPERLINK("https://www.leilaoonline.net/lote/detalhe/229948", " Softstarter ABB modelo PS 5 60/105 - 500L")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800,00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=HYPERLINK("https://www.leilaoonline.net/lote/detalhe/229951", "1015")</f>
      </c>
      <c r="B84" s="4" t="s">
        <f>=HYPERLINK("https://www.leilaoonline.net/lote/detalhe/229951", " Inversor de frequência WEG CFW700 10CV 380V")</f>
      </c>
      <c r="C84" s="4" t="inlineStr">
        <is>
          <t>Vendido</t>
        </is>
      </c>
      <c r="D84" s="4" t="inlineStr">
        <is>
          <t>1</t>
        </is>
      </c>
      <c r="E84" s="5" t="inlineStr">
        <is>
          <t>1.300,00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=HYPERLINK("https://www.leilaoonline.net/lote/detalhe/229949", "1016")</f>
      </c>
      <c r="B85" s="4" t="s">
        <f>=HYPERLINK("https://www.leilaoonline.net/lote/detalhe/229949", " 3 Inversores de frequência TR200 trane. 2 de 1,5CV 380V e 1 de 2CV 380V")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450,00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=HYPERLINK("https://www.leilaoonline.net/lote/detalhe/229950", "1017")</f>
      </c>
      <c r="B86" s="4" t="s">
        <f>=HYPERLINK("https://www.leilaoonline.net/lote/detalhe/229950", " Inversor de frequência DELTA de 1CV 220V")</f>
      </c>
      <c r="C86" s="4" t="inlineStr">
        <is>
          <t>Vendido</t>
        </is>
      </c>
      <c r="D86" s="4" t="inlineStr">
        <is>
          <t>1</t>
        </is>
      </c>
      <c r="E86" s="5" t="inlineStr">
        <is>
          <t>200,00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=HYPERLINK("https://www.leilaoonline.net/lote/detalhe/229953", "1018")</f>
      </c>
      <c r="B87" s="4" t="s">
        <f>=HYPERLINK("https://www.leilaoonline.net/lote/detalhe/229953", " 1 Inversor de frequência CFW10 1CV 220V e 1 Inversor de frequência Allen Bradley 1CV 220V")</f>
      </c>
      <c r="C87" s="4" t="inlineStr">
        <is>
          <t>Vendido</t>
        </is>
      </c>
      <c r="D87" s="4" t="inlineStr">
        <is>
          <t>1</t>
        </is>
      </c>
      <c r="E87" s="5" t="inlineStr">
        <is>
          <t>480,00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=HYPERLINK("https://www.leilaoonline.net/lote/detalhe/229952", "1019")</f>
      </c>
      <c r="B88" s="4" t="s">
        <f>=HYPERLINK("https://www.leilaoonline.net/lote/detalhe/229952", " Inversor de frequência WEG CFW09 15CV 380V")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1.300,00</t>
        </is>
      </c>
      <c r="F88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2026-03-25T21:53:48.00Z</dcterms:created>
  <dc:creator>Tellks Tecnologia</dc:creator>
  <cp:revision>0</cp:revision>
</cp:coreProperties>
</file>