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Onix LTZ 17 • City 19 • Jeep Comp. • Hb20 21 • Audi A3 • Classic • Fit 18 • HR-V 21 • Outr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25/06/2024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=HYPERLINK("https://www.leilaoonline.net/lote/detalhe/236078", "025")</f>
      </c>
      <c r="B11" s="4" t="s">
        <f>=HYPERLINK("https://www.leilaoonline.net/lote/detalhe/236078", "FORD/FIESTA FLEX; 2009/2009; PRATA; ALCO./GASOL. - FUNCIONANDO - IPVA 2024 OK")</f>
      </c>
      <c r="C11" s="4" t="inlineStr">
        <is>
          <t>Não vendido</t>
        </is>
      </c>
      <c r="D11" s="4" t="inlineStr">
        <is>
          <t>15</t>
        </is>
      </c>
      <c r="E11" s="5" t="inlineStr">
        <is>
          <t>11.250,00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=HYPERLINK("https://www.leilaoonline.net/lote/detalhe/235295", "030")</f>
      </c>
      <c r="B12" s="4" t="s">
        <f>=HYPERLINK("https://www.leilaoonline.net/lote/detalhe/235295", "veja o vídeo!! HONDA/HR-V LX CVT; 2017/2017; PRATA; ALCO./GASOL. - FUNCIONANDO - IPVA 2024 OK")</f>
      </c>
      <c r="C12" s="4" t="inlineStr">
        <is>
          <t>Não vendido</t>
        </is>
      </c>
      <c r="D12" s="4" t="inlineStr">
        <is>
          <t>7</t>
        </is>
      </c>
      <c r="E12" s="5" t="inlineStr">
        <is>
          <t>32.500,00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=HYPERLINK("https://www.leilaoonline.net/lote/detalhe/235268", "035")</f>
      </c>
      <c r="B13" s="4" t="s">
        <f>=HYPERLINK("https://www.leilaoonline.net/lote/detalhe/235268", "veja o vídeo!! HONDA/WR-V EXL CVT; 2017/2018; CINZA; ALCO./GASOL. - FUNCIONANDO - IPVA 2024 OK")</f>
      </c>
      <c r="C13" s="4" t="inlineStr">
        <is>
          <t>Não vendido</t>
        </is>
      </c>
      <c r="D13" s="4" t="inlineStr">
        <is>
          <t>26</t>
        </is>
      </c>
      <c r="E13" s="5" t="inlineStr">
        <is>
          <t>51.250,00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=HYPERLINK("https://www.leilaoonline.net/lote/detalhe/235282", "040")</f>
      </c>
      <c r="B14" s="4" t="s">
        <f>=HYPERLINK("https://www.leilaoonline.net/lote/detalhe/235282", "veja o vídeo!! JEEP/COMPASS TRAILHAWK D; 2020/2021; PRETA; DIESEL - FUNCIONANDO - IPVA 2024 OK")</f>
      </c>
      <c r="C14" s="4" t="inlineStr">
        <is>
          <t>Não vendido</t>
        </is>
      </c>
      <c r="D14" s="4" t="inlineStr">
        <is>
          <t>41</t>
        </is>
      </c>
      <c r="E14" s="5" t="inlineStr">
        <is>
          <t>93.000,00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=HYPERLINK("https://www.leilaoonline.net/lote/detalhe/235275", "045")</f>
      </c>
      <c r="B15" s="4" t="s">
        <f>=HYPERLINK("https://www.leilaoonline.net/lote/detalhe/235275", "veja o vídeo!! HONDA/FIT PERSONAL; 2018/2018; AZUL; ALCO./GASOL. - FUNCIONANDO - IPVA 2024 OK")</f>
      </c>
      <c r="C15" s="4" t="inlineStr">
        <is>
          <t>Não vendido</t>
        </is>
      </c>
      <c r="D15" s="4" t="inlineStr">
        <is>
          <t>26</t>
        </is>
      </c>
      <c r="E15" s="5" t="inlineStr">
        <is>
          <t>52.500,00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=HYPERLINK("https://www.leilaoonline.net/lote/detalhe/235285", "050")</f>
      </c>
      <c r="B16" s="4" t="s">
        <f>=HYPERLINK("https://www.leilaoonline.net/lote/detalhe/235285", "veja o vídeo!! RENAULT/DUSTER 16 D 4X2; 2011/2012; PRATA; ALCO./GASOL. - FUNCIONANDO")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19.000,00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=HYPERLINK("https://www.leilaoonline.net/lote/detalhe/235284", "055")</f>
      </c>
      <c r="B17" s="4" t="s">
        <f>=HYPERLINK("https://www.leilaoonline.net/lote/detalhe/235284", "veja o vídeo!! HONDA/HR-V EX CVT; 2019/2020; BRANCA; ALCO./GASOL. - FUNC. - IPVA 2024 OK - APROX. 45.200KM")</f>
      </c>
      <c r="C17" s="4" t="inlineStr">
        <is>
          <t>Não vendido</t>
        </is>
      </c>
      <c r="D17" s="4" t="inlineStr">
        <is>
          <t>11</t>
        </is>
      </c>
      <c r="E17" s="5" t="inlineStr">
        <is>
          <t>90.000,00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=HYPERLINK("https://www.leilaoonline.net/lote/detalhe/235286", "060")</f>
      </c>
      <c r="B18" s="4" t="s">
        <f>=HYPERLINK("https://www.leilaoonline.net/lote/detalhe/235286", "veja o vídeo!! I/HONDA CR-V EXL; 2008/2008; PRATA; GASOLINA - FUNCIONANDO - IPVA 2024 OK")</f>
      </c>
      <c r="C18" s="4" t="inlineStr">
        <is>
          <t>Não vendido</t>
        </is>
      </c>
      <c r="D18" s="4" t="inlineStr">
        <is>
          <t>2</t>
        </is>
      </c>
      <c r="E18" s="5" t="inlineStr">
        <is>
          <t>34.000,00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=HYPERLINK("https://www.leilaoonline.net/lote/detalhe/235283", "065")</f>
      </c>
      <c r="B19" s="4" t="s">
        <f>=HYPERLINK("https://www.leilaoonline.net/lote/detalhe/235283", "veja o vídeo!! CITROEN/C4CACTUS FEEL AT; 2021/2022; PRATA; ALCO./GASOL. - FUNC. - IPVA 2024 OK - APROX. 41.960KM")</f>
      </c>
      <c r="C19" s="4" t="inlineStr">
        <is>
          <t>Não vendido</t>
        </is>
      </c>
      <c r="D19" s="4" t="inlineStr">
        <is>
          <t>20</t>
        </is>
      </c>
      <c r="E19" s="5" t="inlineStr">
        <is>
          <t>50.500,00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=HYPERLINK("https://www.leilaoonline.net/lote/detalhe/235278", "070")</f>
      </c>
      <c r="B20" s="4" t="s">
        <f>=HYPERLINK("https://www.leilaoonline.net/lote/detalhe/235278", "veja o vídeo!! HYUNDAI/HB20 10M SENSE; 2020/2021; PRATA; ALCO./GASOL. - FUNCIONANDO - APROX. 37.200KM")</f>
      </c>
      <c r="C20" s="4" t="inlineStr">
        <is>
          <t>Vendido</t>
        </is>
      </c>
      <c r="D20" s="4" t="inlineStr">
        <is>
          <t>23</t>
        </is>
      </c>
      <c r="E20" s="5" t="inlineStr">
        <is>
          <t>41.000,00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=HYPERLINK("https://www.leilaoonline.net/lote/detalhe/235287", "075")</f>
      </c>
      <c r="B21" s="4" t="s">
        <f>=HYPERLINK("https://www.leilaoonline.net/lote/detalhe/235287", "HYUNDAI/HB20S 1.6A PREM; 2014/2014; PRETA; ALCO./GASOL. - NÃO FUNCIONA")</f>
      </c>
      <c r="C21" s="4" t="inlineStr">
        <is>
          <t>Não vendido</t>
        </is>
      </c>
      <c r="D21" s="4" t="inlineStr">
        <is>
          <t>16</t>
        </is>
      </c>
      <c r="E21" s="5" t="inlineStr">
        <is>
          <t>18.000,00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=HYPERLINK("https://www.leilaoonline.net/lote/detalhe/235274", "080")</f>
      </c>
      <c r="B22" s="4" t="s">
        <f>=HYPERLINK("https://www.leilaoonline.net/lote/detalhe/235274", "HONDA/HR-V EXL CVT; 2021/2021; BRANCA; ALCO./GASOL. - FUNC. - IPVA 2024 OK - APROX. 41.380KM")</f>
      </c>
      <c r="C22" s="4" t="inlineStr">
        <is>
          <t>Não vendido</t>
        </is>
      </c>
      <c r="D22" s="4" t="inlineStr">
        <is>
          <t>26</t>
        </is>
      </c>
      <c r="E22" s="5" t="inlineStr">
        <is>
          <t>66.250,00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=HYPERLINK("https://www.leilaoonline.net/lote/detalhe/235276", "085")</f>
      </c>
      <c r="B23" s="4" t="s">
        <f>=HYPERLINK("https://www.leilaoonline.net/lote/detalhe/235276", "veja o vídeo!! CHEVROLET/CLASSIC LS; 2011/2012; PRETA; ALCO./GASOL. - FUNCIONANDO - IPVA 2024 OK")</f>
      </c>
      <c r="C23" s="4" t="inlineStr">
        <is>
          <t>Não vendido</t>
        </is>
      </c>
      <c r="D23" s="4" t="inlineStr">
        <is>
          <t>12</t>
        </is>
      </c>
      <c r="E23" s="5" t="inlineStr">
        <is>
          <t>12.500,00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=HYPERLINK("https://www.leilaoonline.net/lote/detalhe/235280", "090")</f>
      </c>
      <c r="B24" s="4" t="s">
        <f>=HYPERLINK("https://www.leilaoonline.net/lote/detalhe/235280", "veja o vídeo!! CITROEN/C3 120A EXCLUSIV; 2013/2014; BRANCA; ALCO./GASOL. - FUNCIONANDO")</f>
      </c>
      <c r="C24" s="4" t="inlineStr">
        <is>
          <t>Não vendido</t>
        </is>
      </c>
      <c r="D24" s="4" t="inlineStr">
        <is>
          <t>21</t>
        </is>
      </c>
      <c r="E24" s="5" t="inlineStr">
        <is>
          <t>19.600,00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=HYPERLINK("https://www.leilaoonline.net/lote/detalhe/235273", "095")</f>
      </c>
      <c r="B25" s="4" t="s">
        <f>=HYPERLINK("https://www.leilaoonline.net/lote/detalhe/235273", "I/VOLVO XC60 3.0TDYNAMIC; 2011/2011; CINZA; GASOLINA - FUNCIONANDO - IPVA 2024 OK")</f>
      </c>
      <c r="C25" s="4" t="inlineStr">
        <is>
          <t>Não vendido</t>
        </is>
      </c>
      <c r="D25" s="4" t="inlineStr">
        <is>
          <t>2</t>
        </is>
      </c>
      <c r="E25" s="5" t="inlineStr">
        <is>
          <t>22.500,00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=HYPERLINK("https://www.leilaoonline.net/lote/detalhe/235261", "100")</f>
      </c>
      <c r="B26" s="4" t="s">
        <f>=HYPERLINK("https://www.leilaoonline.net/lote/detalhe/235261", "veja o vídeo!! HONDA/CITY EX CVT; 2019/2019; BRANCA; ALCO./GASOL. - FUNC. - IPVA 2024 OK - APROX. 57.900KM")</f>
      </c>
      <c r="C26" s="4" t="inlineStr">
        <is>
          <t>Vendido</t>
        </is>
      </c>
      <c r="D26" s="4" t="inlineStr">
        <is>
          <t>60</t>
        </is>
      </c>
      <c r="E26" s="5" t="inlineStr">
        <is>
          <t>55.000,00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=HYPERLINK("https://www.leilaoonline.net/lote/detalhe/235267", "105")</f>
      </c>
      <c r="B27" s="4" t="s">
        <f>=HYPERLINK("https://www.leilaoonline.net/lote/detalhe/235267", "veja o vídeo!! I/CHEV TRACKER PREMIER; 2017/2018; CINZA; ALCO./GASOL. - FUNCIONANDO - IPVA 2024 OK")</f>
      </c>
      <c r="C27" s="4" t="inlineStr">
        <is>
          <t>Não vendido</t>
        </is>
      </c>
      <c r="D27" s="4" t="inlineStr">
        <is>
          <t>24</t>
        </is>
      </c>
      <c r="E27" s="5" t="inlineStr">
        <is>
          <t>40.500,00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=HYPERLINK("https://www.leilaoonline.net/lote/detalhe/235281", "110")</f>
      </c>
      <c r="B28" s="4" t="s">
        <f>=HYPERLINK("https://www.leilaoonline.net/lote/detalhe/235281", "veja o vídeo!! HONDA/FIT EX CVT; 2018/2018; CINZA; ALCO./GASOL. - FUNCIONANDO - IPVA 2024 OK")</f>
      </c>
      <c r="C28" s="4" t="inlineStr">
        <is>
          <t>Não vendido</t>
        </is>
      </c>
      <c r="D28" s="4" t="inlineStr">
        <is>
          <t>19</t>
        </is>
      </c>
      <c r="E28" s="5" t="inlineStr">
        <is>
          <t>37.500,00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=HYPERLINK("https://www.leilaoonline.net/lote/detalhe/235263", "115")</f>
      </c>
      <c r="B29" s="4" t="s">
        <f>=HYPERLINK("https://www.leilaoonline.net/lote/detalhe/235263", "veja o vídeo!! CHEVROLET/ONIX 1.4AT LTZ; 2017/2017; PRATA; ALCO./GASOL. - FUNCIONANDO - APROX. 67.800KM")</f>
      </c>
      <c r="C29" s="4" t="inlineStr">
        <is>
          <t>Não vendido</t>
        </is>
      </c>
      <c r="D29" s="4" t="inlineStr">
        <is>
          <t>34</t>
        </is>
      </c>
      <c r="E29" s="5" t="inlineStr">
        <is>
          <t>36.500,00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=HYPERLINK("https://www.leilaoonline.net/lote/detalhe/235269", "120")</f>
      </c>
      <c r="B30" s="4" t="s">
        <f>=HYPERLINK("https://www.leilaoonline.net/lote/detalhe/235269", "veja o vídeo!! I/M. BENZ SLK 250 CGI; 2014/2014; VERMELHA; GASOLINA - FUNCIONANDO")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80.000,00</t>
        </is>
      </c>
      <c r="F30" s="4" t="inlineStr">
        <is>
          <t>2500.00</t>
        </is>
      </c>
    </row>
    <row collapsed="false" customFormat="false" customHeight="false" hidden="false" ht="12.1" outlineLevel="0" r="31">
      <c r="A31" s="5" t="s">
        <f>=HYPERLINK("https://www.leilaoonline.net/lote/detalhe/235262", "125")</f>
      </c>
      <c r="B31" s="4" t="s">
        <f>=HYPERLINK("https://www.leilaoonline.net/lote/detalhe/235262", "veja o vídeo!! TOYOTA/YARIS HA XS 15CNT; 2020/2021; AZUL; ALCO./GASOL. - FUNCIONANDO - IPVA 2024 OK")</f>
      </c>
      <c r="C31" s="4" t="inlineStr">
        <is>
          <t>Lote retirado</t>
        </is>
      </c>
      <c r="D31" s="4" t="inlineStr">
        <is>
          <t>0</t>
        </is>
      </c>
      <c r="E31" s="5" t="inlineStr">
        <is>
          <t>20.000,00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=HYPERLINK("https://www.leilaoonline.net/lote/detalhe/235270", "130")</f>
      </c>
      <c r="B32" s="4" t="s">
        <f>=HYPERLINK("https://www.leilaoonline.net/lote/detalhe/235270", "veja o vídeo!! FIAT/LINEA ESSENCE 1.8; 2014/2015; PRATA; ALCO./GASOL. - FUNCIONANDO - IPVA 2024 OK")</f>
      </c>
      <c r="C32" s="4" t="inlineStr">
        <is>
          <t>Vendido</t>
        </is>
      </c>
      <c r="D32" s="4" t="inlineStr">
        <is>
          <t>26</t>
        </is>
      </c>
      <c r="E32" s="5" t="inlineStr">
        <is>
          <t>24.650,00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=HYPERLINK("https://www.leilaoonline.net/lote/detalhe/235265", "135")</f>
      </c>
      <c r="B33" s="4" t="s">
        <f>=HYPERLINK("https://www.leilaoonline.net/lote/detalhe/235265", "veja o vídeo!! HONDA/HR-V EXL CVT; 2021/2021; CINZA; ALCO./GASOL. - FUNCIONANDO - APROX. 51.000KM")</f>
      </c>
      <c r="C33" s="4" t="inlineStr">
        <is>
          <t>Não vendido</t>
        </is>
      </c>
      <c r="D33" s="4" t="inlineStr">
        <is>
          <t>30</t>
        </is>
      </c>
      <c r="E33" s="5" t="inlineStr">
        <is>
          <t>71.250,00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=HYPERLINK("https://www.leilaoonline.net/lote/detalhe/235272", "140")</f>
      </c>
      <c r="B34" s="4" t="s">
        <f>=HYPERLINK("https://www.leilaoonline.net/lote/detalhe/235272", "veja o vídeo!! I/MMC LANCER 2.0; 2011/2012; PRETA; GASOLINA - FUNCIONANDO - IPVA 2024 OK")</f>
      </c>
      <c r="C34" s="4" t="inlineStr">
        <is>
          <t>Não vendido</t>
        </is>
      </c>
      <c r="D34" s="4" t="inlineStr">
        <is>
          <t>15</t>
        </is>
      </c>
      <c r="E34" s="5" t="inlineStr">
        <is>
          <t>22.000,00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=HYPERLINK("https://www.leilaoonline.net/lote/detalhe/235264", "145")</f>
      </c>
      <c r="B35" s="4" t="s">
        <f>=HYPERLINK("https://www.leilaoonline.net/lote/detalhe/235264", "veja o vídeo!! HYUNDAI/HB20 1.6A COMF; 2017/2018; PRATA; ALCO./GASOL. - FUNCIONANDO - IPVA 2024 OK")</f>
      </c>
      <c r="C35" s="4" t="inlineStr">
        <is>
          <t>Não vendido</t>
        </is>
      </c>
      <c r="D35" s="4" t="inlineStr">
        <is>
          <t>14</t>
        </is>
      </c>
      <c r="E35" s="5" t="inlineStr">
        <is>
          <t>26.500,00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=HYPERLINK("https://www.leilaoonline.net/lote/detalhe/235271", "150")</f>
      </c>
      <c r="B36" s="4" t="s">
        <f>=HYPERLINK("https://www.leilaoonline.net/lote/detalhe/235271", "veja o vídeo!! HONDA/FIT LX CVT; 2016/2016; CINZA; ALCO./GASOL. - FUNCIONANDO - IPVA 2024 OK")</f>
      </c>
      <c r="C36" s="4" t="inlineStr">
        <is>
          <t>Não vendido</t>
        </is>
      </c>
      <c r="D36" s="4" t="inlineStr">
        <is>
          <t>20</t>
        </is>
      </c>
      <c r="E36" s="5" t="inlineStr">
        <is>
          <t>38.750,00</t>
        </is>
      </c>
      <c r="F36" s="4" t="inlineStr">
        <is>
          <t>1250.00</t>
        </is>
      </c>
    </row>
    <row collapsed="false" customFormat="false" customHeight="false" hidden="false" ht="12.1" outlineLevel="0" r="37">
      <c r="A37" s="5" t="s">
        <f>=HYPERLINK("https://www.leilaoonline.net/lote/detalhe/235277", "155")</f>
      </c>
      <c r="B37" s="4" t="s">
        <f>=HYPERLINK("https://www.leilaoonline.net/lote/detalhe/235277", "veja o vídeo!! AUDI/A3 1.8T; 2003/2004; PRATA; GASOLINA - FUNCIONANDO")</f>
      </c>
      <c r="C37" s="4" t="inlineStr">
        <is>
          <t>Não vendido</t>
        </is>
      </c>
      <c r="D37" s="4" t="inlineStr">
        <is>
          <t>9</t>
        </is>
      </c>
      <c r="E37" s="5" t="inlineStr">
        <is>
          <t>9.500,00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=HYPERLINK("https://www.leilaoonline.net/lote/detalhe/235266", "160")</f>
      </c>
      <c r="B38" s="4" t="s">
        <f>=HYPERLINK("https://www.leilaoonline.net/lote/detalhe/235266", "veja o vídeo!! I/HONDA CR-V EXL; 2010/2011; CINZA; GASOLINA - FUNCIONANDO")</f>
      </c>
      <c r="C38" s="4" t="inlineStr">
        <is>
          <t>Não vendido</t>
        </is>
      </c>
      <c r="D38" s="4" t="inlineStr">
        <is>
          <t>2</t>
        </is>
      </c>
      <c r="E38" s="5" t="inlineStr">
        <is>
          <t>25.500,00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=HYPERLINK("https://www.leilaoonline.net/lote/detalhe/235279", "165")</f>
      </c>
      <c r="B39" s="4" t="s">
        <f>=HYPERLINK("https://www.leilaoonline.net/lote/detalhe/235279", "veja o vídeo!! I/HONDA HR-V EX CVT; 2019/2019; PRATA; ALCO./GASOL. - FUNCIONANDO - IPVA 2024 OK")</f>
      </c>
      <c r="C39" s="4" t="inlineStr">
        <is>
          <t>Não vendido</t>
        </is>
      </c>
      <c r="D39" s="4" t="inlineStr">
        <is>
          <t>33</t>
        </is>
      </c>
      <c r="E39" s="5" t="inlineStr">
        <is>
          <t>75.000,00</t>
        </is>
      </c>
      <c r="F39" s="4" t="inlineStr">
        <is>
          <t>1250.00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2026-05-14T19:09:58.00Z</dcterms:created>
  <dc:creator>Tellks Tecnologia</dc:creator>
  <cp:revision>0</cp:revision>
</cp:coreProperties>
</file>