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MISCELÂNEA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02/09/2024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=HYPERLINK("https://www.leilaoonline.net/lote/detalhe/244718", "005")</f>
      </c>
      <c r="B11" s="4" t="s">
        <f>=HYPERLINK("https://www.leilaoonline.net/lote/detalhe/244718", " Bancada de teste Wabco")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=HYPERLINK("https://www.leilaoonline.net/lote/detalhe/244824", "006")</f>
      </c>
      <c r="B12" s="4" t="s">
        <f>=HYPERLINK("https://www.leilaoonline.net/lote/detalhe/244824", " BARRIL DE CARVALHO DE 200 LITROS. (VAZIO)")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=HYPERLINK("https://www.leilaoonline.net/lote/detalhe/244826", "009")</f>
      </c>
      <c r="B13" s="4" t="s">
        <f>=HYPERLINK("https://www.leilaoonline.net/lote/detalhe/244826", "02 UN. RESERVATORIOS AGRICOLA 200LTS.")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=HYPERLINK("https://www.leilaoonline.net/lote/detalhe/244722", "010")</f>
      </c>
      <c r="B14" s="4" t="s">
        <f>=HYPERLINK("https://www.leilaoonline.net/lote/detalhe/244722", " Lote com Placas de Computador, processadores, roteadores, gabinetes de TV, cooler, modem, fontes, leitores de CD/DVD/ e leitores de cartão. Veja relação de itens.")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=HYPERLINK("https://www.leilaoonline.net/lote/detalhe/244724", "011")</f>
      </c>
      <c r="B15" s="4" t="s">
        <f>=HYPERLINK("https://www.leilaoonline.net/lote/detalhe/244724", " Lote com TVs, Placas de TVs, autofalantes de TVs, Placas de wi-fi, PLACA DE CAPTURA PIXEVIEW, e Placas Diversas. Veja relação de itens.")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=HYPERLINK("https://www.leilaoonline.net/lote/detalhe/244715", "012")</f>
      </c>
      <c r="B16" s="4" t="s">
        <f>=HYPERLINK("https://www.leilaoonline.net/lote/detalhe/244715", "1 contêiner de 6 mts")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8.400,00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=HYPERLINK("https://www.leilaoonline.net/lote/detalhe/244729", "013")</f>
      </c>
      <c r="B17" s="4" t="s">
        <f>=HYPERLINK("https://www.leilaoonline.net/lote/detalhe/244729", " Acessórios Diversos - Pós hospitalares - Vide relação em anexo.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=HYPERLINK("https://www.leilaoonline.net/lote/detalhe/244744", "016")</f>
      </c>
      <c r="B18" s="4" t="s">
        <f>=HYPERLINK("https://www.leilaoonline.net/lote/detalhe/244744", " BARRIL DE CARVALHO DE 200 LITROS. CHEIOS DE CACHAÇA ENVELHECIDA A 4 ANOS")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=HYPERLINK("https://www.leilaoonline.net/lote/detalhe/244825", "017")</f>
      </c>
      <c r="B19" s="4" t="s">
        <f>=HYPERLINK("https://www.leilaoonline.net/lote/detalhe/244825", " BARRIL DE CARVALHO DE 200 LITROS. CHEIOS DE CACHAÇA ENVELHECIDA A 4 ANOS")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=HYPERLINK("https://www.leilaoonline.net/lote/detalhe/244714", "019")</f>
      </c>
      <c r="B20" s="4" t="s">
        <f>=HYPERLINK("https://www.leilaoonline.net/lote/detalhe/244714", "Caixa de direção de paleteira. Sem teste")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=HYPERLINK("https://www.leilaoonline.net/lote/detalhe/244713", "020")</f>
      </c>
      <c r="B21" s="4" t="s">
        <f>=HYPERLINK("https://www.leilaoonline.net/lote/detalhe/244713", "Lote de manequins de fibra com avarias.")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=HYPERLINK("https://www.leilaoonline.net/lote/detalhe/244736", "023")</f>
      </c>
      <c r="B22" s="4" t="s">
        <f>=HYPERLINK("https://www.leilaoonline.net/lote/detalhe/244736", "APROX. 142 ITENS: IMPRESSORAS, MONITORES, SCANER. CONFIRA RELAÇÃO")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=HYPERLINK("https://www.leilaoonline.net/lote/detalhe/244828", "024")</f>
      </c>
      <c r="B23" s="4" t="s">
        <f>=HYPERLINK("https://www.leilaoonline.net/lote/detalhe/244828", "CÂMERA SONY ALPHA 6000 + LENTE SEL1650 16-50mm")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=HYPERLINK("https://www.leilaoonline.net/lote/detalhe/244829", "025")</f>
      </c>
      <c r="B24" s="4" t="s">
        <f>=HYPERLINK("https://www.leilaoonline.net/lote/detalhe/244829", "LENTE SONY E50mm F1.8 OSS E-MOUNT")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=HYPERLINK("https://www.leilaoonline.net/lote/detalhe/244830", "027")</f>
      </c>
      <c r="B25" s="4" t="s">
        <f>=HYPERLINK("https://www.leilaoonline.net/lote/detalhe/244830", " LENTE SONY SEL55210 55-210mm 4.5 6.3 OSS")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1.400,00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=HYPERLINK("https://www.leilaoonline.net/lote/detalhe/244742", "029")</f>
      </c>
      <c r="B26" s="4" t="s">
        <f>=HYPERLINK("https://www.leilaoonline.net/lote/detalhe/244742", " 01 UN. - MOTOR 10 HP 380/660")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1.900,00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=HYPERLINK("https://www.leilaoonline.net/lote/detalhe/244739", "032")</f>
      </c>
      <c r="B27" s="4" t="s">
        <f>=HYPERLINK("https://www.leilaoonline.net/lote/detalhe/244739", " 01 UN. - MOTOR 10 HP 380/660")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1.900,00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=HYPERLINK("https://www.leilaoonline.net/lote/detalhe/244737", "038")</f>
      </c>
      <c r="B28" s="4" t="s">
        <f>=HYPERLINK("https://www.leilaoonline.net/lote/detalhe/244737", " 02 FRITADEIRAS A GÁS")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2.100,00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=HYPERLINK("https://www.leilaoonline.net/lote/detalhe/244740", "040")</f>
      </c>
      <c r="B29" s="4" t="s">
        <f>=HYPERLINK("https://www.leilaoonline.net/lote/detalhe/244740", " 50 BONÉS SORTIDOS")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=HYPERLINK("https://www.leilaoonline.net/lote/detalhe/244743", "041")</f>
      </c>
      <c r="B30" s="4" t="s">
        <f>=HYPERLINK("https://www.leilaoonline.net/lote/detalhe/244743", " FORNO TURBO A GÁS")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=HYPERLINK("https://www.leilaoonline.net/lote/detalhe/244741", "043")</f>
      </c>
      <c r="B31" s="4" t="s">
        <f>=HYPERLINK("https://www.leilaoonline.net/lote/detalhe/244741", "120 COPOS (EMBALAGENS DE 8 UN DE LONG)")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120,00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=HYPERLINK("https://www.leilaoonline.net/lote/detalhe/244738", "044")</f>
      </c>
      <c r="B32" s="4" t="s">
        <f>=HYPERLINK("https://www.leilaoonline.net/lote/detalhe/244738", " 80 COPOS (EMBALAGENS DE 8 UN DE LONG)")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=HYPERLINK("https://www.leilaoonline.net/lote/detalhe/244831", "045")</f>
      </c>
      <c r="B33" s="4" t="s">
        <f>=HYPERLINK("https://www.leilaoonline.net/lote/detalhe/244831", "COMPRESSOR DE AR INSENTO DE OLEO")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320,00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=HYPERLINK("https://www.leilaoonline.net/lote/detalhe/244832", "046")</f>
      </c>
      <c r="B34" s="4" t="s">
        <f>=HYPERLINK("https://www.leilaoonline.net/lote/detalhe/244832", "APROX. 330 UNIDADES  RÉGUA ACRILICA 50CM")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=HYPERLINK("https://www.leilaoonline.net/lote/detalhe/244833", "047")</f>
      </c>
      <c r="B35" s="4" t="s">
        <f>=HYPERLINK("https://www.leilaoonline.net/lote/detalhe/244833", "APROX. 250 UNIDADES APOIO DE TECLADO E MOUSE  - Medidas : 66x33x3")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=HYPERLINK("https://www.leilaoonline.net/lote/detalhe/244773", "055")</f>
      </c>
      <c r="B36" s="4" t="s">
        <f>=HYPERLINK("https://www.leilaoonline.net/lote/detalhe/244773", "CARRETINHA ESPETEIRA A GÁS - SEM PLACA - COM NOTA FISCAL")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2.900,00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=HYPERLINK("https://www.leilaoonline.net/lote/detalhe/244776", "056")</f>
      </c>
      <c r="B37" s="4" t="s">
        <f>=HYPERLINK("https://www.leilaoonline.net/lote/detalhe/244776", " 1 CEDULEIRA / NOTEIRO (VENDING MACHINE) NO ESTADO")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=HYPERLINK("https://www.leilaoonline.net/lote/detalhe/244775", "059")</f>
      </c>
      <c r="B38" s="4" t="s">
        <f>=HYPERLINK("https://www.leilaoonline.net/lote/detalhe/244775", " CONJUNTO DE CHURRASCO ( 14 PÇS)   SUPORTE")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150,00</t>
        </is>
      </c>
      <c r="F38" s="4" t="inlineStr">
        <is>
          <t>20.00</t>
        </is>
      </c>
    </row>
    <row collapsed="false" customFormat="false" customHeight="false" hidden="false" ht="12.1" outlineLevel="0" r="39">
      <c r="A39" s="5" t="s">
        <f>=HYPERLINK("https://www.leilaoonline.net/lote/detalhe/244777", "061")</f>
      </c>
      <c r="B39" s="4" t="s">
        <f>=HYPERLINK("https://www.leilaoonline.net/lote/detalhe/244777", " 5 LAVADORAS - ACOMPANHA 5 MANGUEIRAS COM PISTOLA. SUCATA")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400,00</t>
        </is>
      </c>
      <c r="F39" s="4" t="inlineStr">
        <is>
          <t>30.00</t>
        </is>
      </c>
    </row>
    <row collapsed="false" customFormat="false" customHeight="false" hidden="false" ht="12.1" outlineLevel="0" r="40">
      <c r="A40" s="5" t="s">
        <f>=HYPERLINK("https://www.leilaoonline.net/lote/detalhe/244778", "062")</f>
      </c>
      <c r="B40" s="4" t="s">
        <f>=HYPERLINK("https://www.leilaoonline.net/lote/detalhe/244778", " 5 LAVADORAS - ACOMPANHA 5 MANGUEIRAS COM PISTOLA. SUCATA")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400,00</t>
        </is>
      </c>
      <c r="F40" s="4" t="inlineStr">
        <is>
          <t>30.00</t>
        </is>
      </c>
    </row>
    <row collapsed="false" customFormat="false" customHeight="false" hidden="false" ht="12.1" outlineLevel="0" r="41">
      <c r="A41" s="5" t="s">
        <f>=HYPERLINK("https://www.leilaoonline.net/lote/detalhe/244774", "063")</f>
      </c>
      <c r="B41" s="4" t="s">
        <f>=HYPERLINK("https://www.leilaoonline.net/lote/detalhe/244774", " 5 LAVADORAS - ACOMPANHA 5 MANGUEIRAS COM PISTOLA. SUCATA")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400,00</t>
        </is>
      </c>
      <c r="F41" s="4" t="inlineStr">
        <is>
          <t>30.00</t>
        </is>
      </c>
    </row>
    <row collapsed="false" customFormat="false" customHeight="false" hidden="false" ht="12.1" outlineLevel="0" r="42">
      <c r="A42" s="5" t="s">
        <f>=HYPERLINK("https://www.leilaoonline.net/lote/detalhe/244782", "065")</f>
      </c>
      <c r="B42" s="4" t="s">
        <f>=HYPERLINK("https://www.leilaoonline.net/lote/detalhe/244782", " Réchaud 3 cubas Eletrico 220v")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280,00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=HYPERLINK("https://www.leilaoonline.net/lote/detalhe/244794", "066")</f>
      </c>
      <c r="B43" s="4" t="s">
        <f>=HYPERLINK("https://www.leilaoonline.net/lote/detalhe/244794", " Bomba inox com motor trifásico")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3.500,00</t>
        </is>
      </c>
      <c r="F43" s="4" t="inlineStr">
        <is>
          <t>350.00</t>
        </is>
      </c>
    </row>
    <row collapsed="false" customFormat="false" customHeight="false" hidden="false" ht="12.1" outlineLevel="0" r="44">
      <c r="A44" s="5" t="s">
        <f>=HYPERLINK("https://www.leilaoonline.net/lote/detalhe/244784", "067")</f>
      </c>
      <c r="B44" s="4" t="s">
        <f>=HYPERLINK("https://www.leilaoonline.net/lote/detalhe/244784", " Máquina de café /capuccino 110 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220,00</t>
        </is>
      </c>
      <c r="F44" s="4" t="inlineStr">
        <is>
          <t>75.00</t>
        </is>
      </c>
    </row>
    <row collapsed="false" customFormat="false" customHeight="false" hidden="false" ht="12.1" outlineLevel="0" r="45">
      <c r="A45" s="5" t="s">
        <f>=HYPERLINK("https://www.leilaoonline.net/lote/detalhe/244779", "068")</f>
      </c>
      <c r="B45" s="4" t="s">
        <f>=HYPERLINK("https://www.leilaoonline.net/lote/detalhe/244779", " 30 lâmpadas para abajur 110 e 220V")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120,00</t>
        </is>
      </c>
      <c r="F45" s="4" t="inlineStr">
        <is>
          <t>30.00</t>
        </is>
      </c>
    </row>
    <row collapsed="false" customFormat="false" customHeight="false" hidden="false" ht="12.1" outlineLevel="0" r="46">
      <c r="A46" s="5" t="s">
        <f>=HYPERLINK("https://www.leilaoonline.net/lote/detalhe/244770", "070")</f>
      </c>
      <c r="B46" s="4" t="s">
        <f>=HYPERLINK("https://www.leilaoonline.net/lote/detalhe/244770", "Transmissor de pressão Endress Hauser PMD75-5VV28/0")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=HYPERLINK("https://www.leilaoonline.net/lote/detalhe/244771", "071")</f>
      </c>
      <c r="B47" s="4" t="s">
        <f>=HYPERLINK("https://www.leilaoonline.net/lote/detalhe/244771", "Medidor de vazão e interruptor. Mod. DS01")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=HYPERLINK("https://www.leilaoonline.net/lote/detalhe/244772", "072")</f>
      </c>
      <c r="B48" s="4" t="s">
        <f>=HYPERLINK("https://www.leilaoonline.net/lote/detalhe/244772", "Transmissor de pressão Manométrica Marca SIEMENS. Mod: D-76181")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=HYPERLINK("https://www.leilaoonline.net/lote/detalhe/244735", "073")</f>
      </c>
      <c r="B49" s="4" t="s">
        <f>=HYPERLINK("https://www.leilaoonline.net/lote/detalhe/244735", " BUFFET REFRIGERADO EM INOX C/ 3 GNS")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=HYPERLINK("https://www.leilaoonline.net/lote/detalhe/244734", "074")</f>
      </c>
      <c r="B50" s="4" t="s">
        <f>=HYPERLINK("https://www.leilaoonline.net/lote/detalhe/244734", " TONERS DIVERSOS")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=HYPERLINK("https://www.leilaoonline.net/lote/detalhe/244733", "075")</f>
      </c>
      <c r="B51" s="4" t="s">
        <f>=HYPERLINK("https://www.leilaoonline.net/lote/detalhe/244733", " ESCRIVANINHAS DIVERSAS DESMONTADAS")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=HYPERLINK("https://www.leilaoonline.net/lote/detalhe/244793", "080")</f>
      </c>
      <c r="B52" s="4" t="s">
        <f>=HYPERLINK("https://www.leilaoonline.net/lote/detalhe/244793", " Prateleiras de aço")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380,00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=HYPERLINK("https://www.leilaoonline.net/lote/detalhe/244780", "087")</f>
      </c>
      <c r="B53" s="4" t="s">
        <f>=HYPERLINK("https://www.leilaoonline.net/lote/detalhe/244780", " Injetora de poliuretano precisa de reparos")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6.000,00</t>
        </is>
      </c>
      <c r="F53" s="4" t="inlineStr">
        <is>
          <t>450.00</t>
        </is>
      </c>
    </row>
    <row collapsed="false" customFormat="false" customHeight="false" hidden="false" ht="12.1" outlineLevel="0" r="54">
      <c r="A54" s="5" t="s">
        <f>=HYPERLINK("https://www.leilaoonline.net/lote/detalhe/244790", "088")</f>
      </c>
      <c r="B54" s="4" t="s">
        <f>=HYPERLINK("https://www.leilaoonline.net/lote/detalhe/244790", " Abajur retratil   10 nichos")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350,00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=HYPERLINK("https://www.leilaoonline.net/lote/detalhe/244789", "089")</f>
      </c>
      <c r="B55" s="4" t="s">
        <f>=HYPERLINK("https://www.leilaoonline.net/lote/detalhe/244789", " Dois projetores antigos")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=HYPERLINK("https://www.leilaoonline.net/lote/detalhe/244791", "090")</f>
      </c>
      <c r="B56" s="4" t="s">
        <f>=HYPERLINK("https://www.leilaoonline.net/lote/detalhe/244791", " Caixa registradora ano 70")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=HYPERLINK("https://www.leilaoonline.net/lote/detalhe/244788", "091")</f>
      </c>
      <c r="B57" s="4" t="s">
        <f>=HYPERLINK("https://www.leilaoonline.net/lote/detalhe/244788", " Suqueira antiga 110v")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=HYPERLINK("https://www.leilaoonline.net/lote/detalhe/244785", "092")</f>
      </c>
      <c r="B58" s="4" t="s">
        <f>=HYPERLINK("https://www.leilaoonline.net/lote/detalhe/244785", " Máquina de sorvete e milk shake 220 v - sem teste no estado")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6.000,00</t>
        </is>
      </c>
      <c r="F58" s="4" t="inlineStr">
        <is>
          <t>450.00</t>
        </is>
      </c>
    </row>
    <row collapsed="false" customFormat="false" customHeight="false" hidden="false" ht="12.1" outlineLevel="0" r="59">
      <c r="A59" s="5" t="s">
        <f>=HYPERLINK("https://www.leilaoonline.net/lote/detalhe/244787", "093")</f>
      </c>
      <c r="B59" s="4" t="s">
        <f>=HYPERLINK("https://www.leilaoonline.net/lote/detalhe/244787", " Máquina de café /capuccino 110 v")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220,00</t>
        </is>
      </c>
      <c r="F59" s="4" t="inlineStr">
        <is>
          <t>75.00</t>
        </is>
      </c>
    </row>
    <row collapsed="false" customFormat="false" customHeight="false" hidden="false" ht="12.1" outlineLevel="0" r="60">
      <c r="A60" s="5" t="s">
        <f>=HYPERLINK("https://www.leilaoonline.net/lote/detalhe/244792", "094")</f>
      </c>
      <c r="B60" s="4" t="s">
        <f>=HYPERLINK("https://www.leilaoonline.net/lote/detalhe/244792", " 30 lâmpadas para abajur 110 e 220V")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120,00</t>
        </is>
      </c>
      <c r="F60" s="4" t="inlineStr">
        <is>
          <t>30.00</t>
        </is>
      </c>
    </row>
    <row collapsed="false" customFormat="false" customHeight="false" hidden="false" ht="12.1" outlineLevel="0" r="61">
      <c r="A61" s="5" t="s">
        <f>=HYPERLINK("https://www.leilaoonline.net/lote/detalhe/244783", "095")</f>
      </c>
      <c r="B61" s="4" t="s">
        <f>=HYPERLINK("https://www.leilaoonline.net/lote/detalhe/244783", " Sucata de carburadores aprox.50 peças")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380,00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=HYPERLINK("https://www.leilaoonline.net/lote/detalhe/244786", "096")</f>
      </c>
      <c r="B62" s="4" t="s">
        <f>=HYPERLINK("https://www.leilaoonline.net/lote/detalhe/244786", " Marcador Eletrico 220 v")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=HYPERLINK("https://www.leilaoonline.net/lote/detalhe/244781", "097")</f>
      </c>
      <c r="B63" s="4" t="s">
        <f>=HYPERLINK("https://www.leilaoonline.net/lote/detalhe/244781", " 6 unid.Base de tv")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150,00</t>
        </is>
      </c>
      <c r="F63" s="4" t="inlineStr">
        <is>
          <t>30.00</t>
        </is>
      </c>
    </row>
    <row collapsed="false" customFormat="false" customHeight="false" hidden="false" ht="12.1" outlineLevel="0" r="64">
      <c r="A64" s="5" t="s">
        <f>=HYPERLINK("https://www.leilaoonline.net/lote/detalhe/244827", "098")</f>
      </c>
      <c r="B64" s="4" t="s">
        <f>=HYPERLINK("https://www.leilaoonline.net/lote/detalhe/244827", "Conjunto de 4 bancos +Mesa refrigerada  220 v com balde  funcionando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2.500,00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=HYPERLINK("https://www.leilaoonline.net/lote/detalhe/244843", "099")</f>
      </c>
      <c r="B65" s="4" t="s">
        <f>=HYPERLINK("https://www.leilaoonline.net/lote/detalhe/244843", " APROX. 240 PÇ - CONTROLADORES, MÓDULOS E OUTROS (LT 01)")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=HYPERLINK("https://www.leilaoonline.net/lote/detalhe/244844", "100")</f>
      </c>
      <c r="B66" s="4" t="s">
        <f>=HYPERLINK("https://www.leilaoonline.net/lote/detalhe/244844", " APROX. 220 PÇ - CONTROLADORES, MÓDULOS, CLP E OUTROS (LT 02)")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950,00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=HYPERLINK("https://www.leilaoonline.net/lote/detalhe/244834", "101")</f>
      </c>
      <c r="B67" s="4" t="s">
        <f>=HYPERLINK("https://www.leilaoonline.net/lote/detalhe/244834", " APROX. 547 PÇ - TEMPORIZADORES DIVERSOS E OUTROS (LT 03)")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=HYPERLINK("https://www.leilaoonline.net/lote/detalhe/244836", "102")</f>
      </c>
      <c r="B68" s="4" t="s">
        <f>=HYPERLINK("https://www.leilaoonline.net/lote/detalhe/244836", " APROX. 247 PÇ - MÓDULOS, CLP RELE E OUTROS (LT 04)")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=HYPERLINK("https://www.leilaoonline.net/lote/detalhe/244845", "103")</f>
      </c>
      <c r="B69" s="4" t="s">
        <f>=HYPERLINK("https://www.leilaoonline.net/lote/detalhe/244845", " APROX. 316 PÇ - CONTROLADORES, RELES E OUTROS (LT 05)")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=HYPERLINK("https://www.leilaoonline.net/lote/detalhe/244842", "104")</f>
      </c>
      <c r="B70" s="4" t="s">
        <f>=HYPERLINK("https://www.leilaoonline.net/lote/detalhe/244842", " APROX. 155 PÇ - MÓDULOS, CONTROLADORES, TEMPORIZADORES E OUTROS (LT 06)")</f>
      </c>
      <c r="C70" s="4" t="inlineStr">
        <is>
          <t>Vendido</t>
        </is>
      </c>
      <c r="D70" s="4" t="inlineStr">
        <is>
          <t>2</t>
        </is>
      </c>
      <c r="E70" s="5" t="inlineStr">
        <is>
          <t>1.000,00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=HYPERLINK("https://www.leilaoonline.net/lote/detalhe/244839", "105")</f>
      </c>
      <c r="B71" s="4" t="s">
        <f>=HYPERLINK("https://www.leilaoonline.net/lote/detalhe/244839", " APROX. 424 PÇ - TERMINAIS, CONTATOR, DISJUNTOR, CONECTOR E OUTROS (LT 07)")</f>
      </c>
      <c r="C71" s="4" t="inlineStr">
        <is>
          <t>Vendido</t>
        </is>
      </c>
      <c r="D71" s="4" t="inlineStr">
        <is>
          <t>2</t>
        </is>
      </c>
      <c r="E71" s="5" t="inlineStr">
        <is>
          <t>1.000,00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=HYPERLINK("https://www.leilaoonline.net/lote/detalhe/244835", "106")</f>
      </c>
      <c r="B72" s="4" t="s">
        <f>=HYPERLINK("https://www.leilaoonline.net/lote/detalhe/244835", " APROX. 131 PÇ - MÓDULOS CLP BECKHOFF (LT 08)")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=HYPERLINK("https://www.leilaoonline.net/lote/detalhe/244837", "107")</f>
      </c>
      <c r="B73" s="4" t="s">
        <f>=HYPERLINK("https://www.leilaoonline.net/lote/detalhe/244837", " APROX. 94 PÇ - MÓDULOS, CLP, FONTES, SOFT STARTER SIEMENS (LT 09)")</f>
      </c>
      <c r="C73" s="4" t="inlineStr">
        <is>
          <t>Vendido</t>
        </is>
      </c>
      <c r="D73" s="4" t="inlineStr">
        <is>
          <t>2</t>
        </is>
      </c>
      <c r="E73" s="5" t="inlineStr">
        <is>
          <t>2.000,00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=HYPERLINK("https://www.leilaoonline.net/lote/detalhe/244838", "108")</f>
      </c>
      <c r="B74" s="4" t="s">
        <f>=HYPERLINK("https://www.leilaoonline.net/lote/detalhe/244838", " 7 PÇ - IHM PROFACE (LT 10)")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=HYPERLINK("https://www.leilaoonline.net/lote/detalhe/244840", "109")</f>
      </c>
      <c r="B75" s="4" t="s">
        <f>=HYPERLINK("https://www.leilaoonline.net/lote/detalhe/244840", " APROX. 231 PÇ - TEMPORIZADORES DIVERSOS (LT 11)")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750,00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=HYPERLINK("https://www.leilaoonline.net/lote/detalhe/244846", "110")</f>
      </c>
      <c r="B76" s="4" t="s">
        <f>=HYPERLINK("https://www.leilaoonline.net/lote/detalhe/244846", " APROX. 667 PÇ - 9 CAIXAS DE MATERIAIS ELÉTRICOS DIVERSOS (LT 12)")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=HYPERLINK("https://www.leilaoonline.net/lote/detalhe/244841", "111")</f>
      </c>
      <c r="B77" s="4" t="s">
        <f>=HYPERLINK("https://www.leilaoonline.net/lote/detalhe/244841", " APROX. 279 PÇ - MATERIAIS ELÉTRICOS DIVERSOS (LT 13)")</f>
      </c>
      <c r="C77" s="4" t="inlineStr">
        <is>
          <t>Vendido</t>
        </is>
      </c>
      <c r="D77" s="4" t="inlineStr">
        <is>
          <t>2</t>
        </is>
      </c>
      <c r="E77" s="5" t="inlineStr">
        <is>
          <t>2.000,00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=HYPERLINK("https://www.leilaoonline.net/lote/detalhe/245169", "112")</f>
      </c>
      <c r="B78" s="4" t="s">
        <f>=HYPERLINK("https://www.leilaoonline.net/lote/detalhe/245169", "APROX. 23 PÇ. INVERSOR DE FREQUENCIA, CLP SIEMENS, FONTE, MÓDULO E OUTROS  (LT 14)")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1.500,00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=HYPERLINK("https://www.leilaoonline.net/lote/detalhe/244795", "114")</f>
      </c>
      <c r="B79" s="4" t="s">
        <f>=HYPERLINK("https://www.leilaoonline.net/lote/detalhe/244795", " Aprox.50 garrafas de vidro escuro")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=HYPERLINK("https://www.leilaoonline.net/lote/detalhe/244796", "115")</f>
      </c>
      <c r="B80" s="4" t="s">
        <f>=HYPERLINK("https://www.leilaoonline.net/lote/detalhe/244796", " Sucata de fatiador de frios")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=HYPERLINK("https://www.leilaoonline.net/lote/detalhe/244798", "116")</f>
      </c>
      <c r="B81" s="4" t="s">
        <f>=HYPERLINK("https://www.leilaoonline.net/lote/detalhe/244798", " 2 Mini tvs")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=HYPERLINK("https://www.leilaoonline.net/lote/detalhe/244801", "117")</f>
      </c>
      <c r="B82" s="4" t="s">
        <f>=HYPERLINK("https://www.leilaoonline.net/lote/detalhe/244801", " Máquinas de datilografia")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=HYPERLINK("https://www.leilaoonline.net/lote/detalhe/244800", "118")</f>
      </c>
      <c r="B83" s="4" t="s">
        <f>=HYPERLINK("https://www.leilaoonline.net/lote/detalhe/244800", " Bomba d’água")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=HYPERLINK("https://www.leilaoonline.net/lote/detalhe/244797", "120")</f>
      </c>
      <c r="B84" s="4" t="s">
        <f>=HYPERLINK("https://www.leilaoonline.net/lote/detalhe/244797", " Sucata de compressor 5 unidades")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=HYPERLINK("https://www.leilaoonline.net/lote/detalhe/244799", "121")</f>
      </c>
      <c r="B85" s="4" t="s">
        <f>=HYPERLINK("https://www.leilaoonline.net/lote/detalhe/244799", " Aprox.40 unidades de óculos 3 d Philco -sucata")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=HYPERLINK("https://www.leilaoonline.net/lote/detalhe/244804", "122")</f>
      </c>
      <c r="B86" s="4" t="s">
        <f>=HYPERLINK("https://www.leilaoonline.net/lote/detalhe/244804", " Junker -15.5 litros no estado")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600,00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=HYPERLINK("https://www.leilaoonline.net/lote/detalhe/244802", "123")</f>
      </c>
      <c r="B87" s="4" t="s">
        <f>=HYPERLINK("https://www.leilaoonline.net/lote/detalhe/244802", " 10 mecanismo universal de caixa descarga acoplada")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=HYPERLINK("https://www.leilaoonline.net/lote/detalhe/244803", "124")</f>
      </c>
      <c r="B88" s="4" t="s">
        <f>=HYPERLINK("https://www.leilaoonline.net/lote/detalhe/244803", " 10 mecanismo universal de caixa descarga acoplada")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=HYPERLINK("https://www.leilaoonline.net/lote/detalhe/244806", "125")</f>
      </c>
      <c r="B89" s="4" t="s">
        <f>=HYPERLINK("https://www.leilaoonline.net/lote/detalhe/244806", " 4 bicicletas sucata")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=HYPERLINK("https://www.leilaoonline.net/lote/detalhe/244805", "126")</f>
      </c>
      <c r="B90" s="4" t="s">
        <f>=HYPERLINK("https://www.leilaoonline.net/lote/detalhe/244805", " Sucata compressor")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=HYPERLINK("https://www.leilaoonline.net/lote/detalhe/244807", "127")</f>
      </c>
      <c r="B91" s="4" t="s">
        <f>=HYPERLINK("https://www.leilaoonline.net/lote/detalhe/244807", "Sucata de 2 gerador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=HYPERLINK("https://www.leilaoonline.net/lote/detalhe/244720", "131")</f>
      </c>
      <c r="B92" s="4" t="s">
        <f>=HYPERLINK("https://www.leilaoonline.net/lote/detalhe/244720", " Maquina de rebitar freio")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6.200,00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=HYPERLINK("https://www.leilaoonline.net/lote/detalhe/244719", "132")</f>
      </c>
      <c r="B93" s="4" t="s">
        <f>=HYPERLINK("https://www.leilaoonline.net/lote/detalhe/244719", " Maquina de rebitar freio")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6.200,00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=HYPERLINK("https://www.leilaoonline.net/lote/detalhe/244721", "133")</f>
      </c>
      <c r="B94" s="4" t="s">
        <f>=HYPERLINK("https://www.leilaoonline.net/lote/detalhe/244721", "01 bicicleta cargueira")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=HYPERLINK("https://www.leilaoonline.net/lote/detalhe/244716", "138")</f>
      </c>
      <c r="B95" s="4" t="s">
        <f>=HYPERLINK("https://www.leilaoonline.net/lote/detalhe/244716", " 9 conjuntos de filtro combustível  Agco - Valtra")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=HYPERLINK("https://www.leilaoonline.net/lote/detalhe/244717", "139")</f>
      </c>
      <c r="B96" s="4" t="s">
        <f>=HYPERLINK("https://www.leilaoonline.net/lote/detalhe/244717", " 7 filtros Tecfil  PSL523")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3.000,00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=HYPERLINK("https://www.leilaoonline.net/lote/detalhe/244864", "345")</f>
      </c>
      <c r="B97" s="4" t="s">
        <f>=HYPERLINK("https://www.leilaoonline.net/lote/detalhe/244864", "02 UN. ESTAÇÃO DE TRABALHO 8 LUGARES")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2.500,00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=HYPERLINK("https://www.leilaoonline.net/lote/detalhe/244851", "346")</f>
      </c>
      <c r="B98" s="4" t="s">
        <f>=HYPERLINK("https://www.leilaoonline.net/lote/detalhe/244851", " APROX. 400.000 UN. ARRUELA PRESSAO SERR GEO M6 10,8MMX0,9MM (COD. 1100012)")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10.000,00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=HYPERLINK("https://www.leilaoonline.net/lote/detalhe/244860", "347")</f>
      </c>
      <c r="B99" s="4" t="s">
        <f>=HYPERLINK("https://www.leilaoonline.net/lote/detalhe/244860", " APROX. 22.000 UN. PORCA SXT GEO M5 8,0MM (COD. 1100034)")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240,00</t>
        </is>
      </c>
      <c r="F99" s="4" t="inlineStr">
        <is>
          <t>10.00</t>
        </is>
      </c>
    </row>
    <row collapsed="false" customFormat="false" customHeight="false" hidden="false" ht="12.1" outlineLevel="0" r="100">
      <c r="A100" s="5" t="s">
        <f>=HYPERLINK("https://www.leilaoonline.net/lote/detalhe/244856", "348")</f>
      </c>
      <c r="B100" s="4" t="s">
        <f>=HYPERLINK("https://www.leilaoonline.net/lote/detalhe/244856", " APROX. 48.000 UN. PARAFUSO AA PAN PHI ZB 4,2MMX32,0MM ( COD. 1100047)")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=HYPERLINK("https://www.leilaoonline.net/lote/detalhe/244863", "349")</f>
      </c>
      <c r="B101" s="4" t="s">
        <f>=HYPERLINK("https://www.leilaoonline.net/lote/detalhe/244863", " APROX. 11.500 UN. PARAFUSO LENT PHI NQ M3 10,0MM ( COD. 1100054)")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1.200,00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=HYPERLINK("https://www.leilaoonline.net/lote/detalhe/244866", "350")</f>
      </c>
      <c r="B102" s="4" t="s">
        <f>=HYPERLINK("https://www.leilaoonline.net/lote/detalhe/244866", " APROX. 5.900 UN. PARAFUSO FRC GEO 1/4"X3/4"(COD.1100058)")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380,00</t>
        </is>
      </c>
      <c r="F102" s="4" t="inlineStr">
        <is>
          <t>10.00</t>
        </is>
      </c>
    </row>
    <row collapsed="false" customFormat="false" customHeight="false" hidden="false" ht="12.1" outlineLevel="0" r="103">
      <c r="A103" s="5" t="s">
        <f>=HYPERLINK("https://www.leilaoonline.net/lote/detalhe/244858", "351")</f>
      </c>
      <c r="B103" s="4" t="s">
        <f>=HYPERLINK("https://www.leilaoonline.net/lote/detalhe/244858", " APROX. 5.000 UN. PARAFUSO FRC GEO 1/4"X1" (COD. 1100059)")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350,00</t>
        </is>
      </c>
      <c r="F103" s="4" t="inlineStr">
        <is>
          <t>10.00</t>
        </is>
      </c>
    </row>
    <row collapsed="false" customFormat="false" customHeight="false" hidden="false" ht="12.1" outlineLevel="0" r="104">
      <c r="A104" s="5" t="s">
        <f>=HYPERLINK("https://www.leilaoonline.net/lote/detalhe/244853", "352")</f>
      </c>
      <c r="B104" s="4" t="s">
        <f>=HYPERLINK("https://www.leilaoonline.net/lote/detalhe/244853", " APROX. 20.500 UN.. PARAFUSO CH PHI BCR M4 35,0MM (COD. 1100076)")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400,00</t>
        </is>
      </c>
      <c r="F104" s="4" t="inlineStr">
        <is>
          <t>10.00</t>
        </is>
      </c>
    </row>
    <row collapsed="false" customFormat="false" customHeight="false" hidden="false" ht="12.1" outlineLevel="0" r="105">
      <c r="A105" s="5" t="s">
        <f>=HYPERLINK("https://www.leilaoonline.net/lote/detalhe/244847", "353")</f>
      </c>
      <c r="B105" s="4" t="s">
        <f>=HYPERLINK("https://www.leilaoonline.net/lote/detalhe/244847", " APROX. 41.300 UN PARAFUSO FLAN P/PLASTICO PHI ZB 3,0MMX12,0MM ( COD. 1100096)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420,00</t>
        </is>
      </c>
      <c r="F105" s="4" t="inlineStr">
        <is>
          <t>10.00</t>
        </is>
      </c>
    </row>
    <row collapsed="false" customFormat="false" customHeight="false" hidden="false" ht="12.1" outlineLevel="0" r="106">
      <c r="A106" s="5" t="s">
        <f>=HYPERLINK("https://www.leilaoonline.net/lote/detalhe/244861", "354")</f>
      </c>
      <c r="B106" s="4" t="s">
        <f>=HYPERLINK("https://www.leilaoonline.net/lote/detalhe/244861", " APROX. 137.500 UN PARAFUSO PAN P/PLASTICO PHI ZB 3,0MMX20,0MM (COD. 1100098)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1.450,00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=HYPERLINK("https://www.leilaoonline.net/lote/detalhe/244849", "355")</f>
      </c>
      <c r="B107" s="4" t="s">
        <f>=HYPERLINK("https://www.leilaoonline.net/lote/detalhe/244849", " APROX. 79.000 UN. PARAFUSO PAN P/PLASTICO PHI ZB 3,0MMX30,0MM (COD. 1100099)")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950,00</t>
        </is>
      </c>
      <c r="F107" s="4" t="inlineStr">
        <is>
          <t>10.00</t>
        </is>
      </c>
    </row>
    <row collapsed="false" customFormat="false" customHeight="false" hidden="false" ht="12.1" outlineLevel="0" r="108">
      <c r="A108" s="5" t="s">
        <f>=HYPERLINK("https://www.leilaoonline.net/lote/detalhe/244867", "356")</f>
      </c>
      <c r="B108" s="4" t="s">
        <f>=HYPERLINK("https://www.leilaoonline.net/lote/detalhe/244867", " APROX. 58.000 UN. REBITE DE REPUXO ALUMINIO 2,4 X 10 MM - REF / R210 (COD. 1100113)")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650,00</t>
        </is>
      </c>
      <c r="F108" s="4" t="inlineStr">
        <is>
          <t>10.00</t>
        </is>
      </c>
    </row>
    <row collapsed="false" customFormat="false" customHeight="false" hidden="false" ht="12.1" outlineLevel="0" r="109">
      <c r="A109" s="5" t="s">
        <f>=HYPERLINK("https://www.leilaoonline.net/lote/detalhe/244848", "357")</f>
      </c>
      <c r="B109" s="4" t="s">
        <f>=HYPERLINK("https://www.leilaoonline.net/lote/detalhe/244848", " APROX. 19.600 UN. REBITE POP NUT H. M4-FECH. 2MM-ROSC CEGA (COD. 1100116)")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1.100,00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=HYPERLINK("https://www.leilaoonline.net/lote/detalhe/244875", "358")</f>
      </c>
      <c r="B110" s="4" t="s">
        <f>=HYPERLINK("https://www.leilaoonline.net/lote/detalhe/244875", " APROX. 56.000,00 UN. REBITE RIVKLE PLUS M6 PO300ZA (COD. 1100118)")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3.800,00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=HYPERLINK("https://www.leilaoonline.net/lote/detalhe/244865", "359")</f>
      </c>
      <c r="B111" s="4" t="s">
        <f>=HYPERLINK("https://www.leilaoonline.net/lote/detalhe/244865", " APROX. 3.450 UN. PARAFUSO OLHAL GEO M12 250,0MM ( COD. 1100120)")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18.000,00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=HYPERLINK("https://www.leilaoonline.net/lote/detalhe/244852", "360")</f>
      </c>
      <c r="B112" s="4" t="s">
        <f>=HYPERLINK("https://www.leilaoonline.net/lote/detalhe/244852", " APROX. 1.380 UN. PARAFUSO SXT PHI GEO 1/4"X2.1/4" ( COD. 1100125)")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150,00</t>
        </is>
      </c>
      <c r="F112" s="4" t="inlineStr">
        <is>
          <t>10.00</t>
        </is>
      </c>
    </row>
    <row collapsed="false" customFormat="false" customHeight="false" hidden="false" ht="12.1" outlineLevel="0" r="113">
      <c r="A113" s="5" t="s">
        <f>=HYPERLINK("https://www.leilaoonline.net/lote/detalhe/244854", "361")</f>
      </c>
      <c r="B113" s="4" t="s">
        <f>=HYPERLINK("https://www.leilaoonline.net/lote/detalhe/244854", " APROX. 3.400 UN. PARAFUSO SXT GEO M8 25,0MM 13,0MM (COD. 1100130)")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600,00</t>
        </is>
      </c>
      <c r="F113" s="4" t="inlineStr">
        <is>
          <t>10.00</t>
        </is>
      </c>
    </row>
    <row collapsed="false" customFormat="false" customHeight="false" hidden="false" ht="12.1" outlineLevel="0" r="114">
      <c r="A114" s="5" t="s">
        <f>=HYPERLINK("https://www.leilaoonline.net/lote/detalhe/244857", "362")</f>
      </c>
      <c r="B114" s="4" t="s">
        <f>=HYPERLINK("https://www.leilaoonline.net/lote/detalhe/244857", " APROX. 2.500 UN. PARAFUSO SXT GEO M8 35,0MM 10,0MM (COD. 1100131)")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200,00</t>
        </is>
      </c>
      <c r="F114" s="4" t="inlineStr">
        <is>
          <t>10.00</t>
        </is>
      </c>
    </row>
    <row collapsed="false" customFormat="false" customHeight="false" hidden="false" ht="12.1" outlineLevel="0" r="115">
      <c r="A115" s="5" t="s">
        <f>=HYPERLINK("https://www.leilaoonline.net/lote/detalhe/244871", "363")</f>
      </c>
      <c r="B115" s="4" t="s">
        <f>=HYPERLINK("https://www.leilaoonline.net/lote/detalhe/244871", " APROX. 10.000 UN ARRUELA PRESSAO NORM GEO M8 2,1MMX14,5MM (COD. 1100134)")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250,00</t>
        </is>
      </c>
      <c r="F115" s="4" t="inlineStr">
        <is>
          <t>10.00</t>
        </is>
      </c>
    </row>
    <row collapsed="false" customFormat="false" customHeight="false" hidden="false" ht="12.1" outlineLevel="0" r="116">
      <c r="A116" s="5" t="s">
        <f>=HYPERLINK("https://www.leilaoonline.net/lote/detalhe/244869", "364")</f>
      </c>
      <c r="B116" s="4" t="s">
        <f>=HYPERLINK("https://www.leilaoonline.net/lote/detalhe/244869", " APROX. 8.000 UN. PORCA SXT GEO M8 6,3MM 13,0MM (COD. 1100135)")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450,00</t>
        </is>
      </c>
      <c r="F116" s="4" t="inlineStr">
        <is>
          <t>10.00</t>
        </is>
      </c>
    </row>
    <row collapsed="false" customFormat="false" customHeight="false" hidden="false" ht="12.1" outlineLevel="0" r="117">
      <c r="A117" s="5" t="s">
        <f>=HYPERLINK("https://www.leilaoonline.net/lote/detalhe/244862", "365")</f>
      </c>
      <c r="B117" s="4" t="s">
        <f>=HYPERLINK("https://www.leilaoonline.net/lote/detalhe/244862", " APROX. 6.650 UN. GRAMPO U ZB 98,0MMX85,0MMX70,0MMX58,0MM M8 P/MASTRO 2POL ( COD. 1100136)")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4.800,00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=HYPERLINK("https://www.leilaoonline.net/lote/detalhe/244855", "366")</f>
      </c>
      <c r="B118" s="4" t="s">
        <f>=HYPERLINK("https://www.leilaoonline.net/lote/detalhe/244855", " APROX. 23.000 UN. ARRUELA PRESSAO LISA ZB 5/16" 8,6MMX20,1MM ( COD. 1100139)")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480,00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=HYPERLINK("https://www.leilaoonline.net/lote/detalhe/244868", "367")</f>
      </c>
      <c r="B119" s="4" t="s">
        <f>=HYPERLINK("https://www.leilaoonline.net/lote/detalhe/244868", " APROX. 36.000 UN. ARRUELA DENTADA EXT GEO M8 17,0MM (COD. 1100145)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1.800,00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=HYPERLINK("https://www.leilaoonline.net/lote/detalhe/244859", "368")</f>
      </c>
      <c r="B120" s="4" t="s">
        <f>=HYPERLINK("https://www.leilaoonline.net/lote/detalhe/244859", " APROX. 2.000 UN. PARAFUSO SXT PHI GEO 1/4"X5.1/2" (COD. 1100146)")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800,00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=HYPERLINK("https://www.leilaoonline.net/lote/detalhe/244872", "369")</f>
      </c>
      <c r="B121" s="4" t="s">
        <f>=HYPERLINK("https://www.leilaoonline.net/lote/detalhe/244872", " APROX. 2.500 UN. PARAFUSO SXT PHI GEO M6 16,0MM (COD. 1100147)")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=HYPERLINK("https://www.leilaoonline.net/lote/detalhe/244877", "370")</f>
      </c>
      <c r="B122" s="4" t="s">
        <f>=HYPERLINK("https://www.leilaoonline.net/lote/detalhe/244877", " APROX. 1350 UN. PORCA SXT AUT GEO M12 22,0MM (COD. 1100149)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2.800,00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=HYPERLINK("https://www.leilaoonline.net/lote/detalhe/244880", "371")</f>
      </c>
      <c r="B123" s="4" t="s">
        <f>=HYPERLINK("https://www.leilaoonline.net/lote/detalhe/244880", " APROX. 5.000 UN. PARAFUSO ABAULADO FC ZB M3 30,0MM (COD. 1100159)")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100,00</t>
        </is>
      </c>
      <c r="F123" s="4" t="inlineStr">
        <is>
          <t>10.00</t>
        </is>
      </c>
    </row>
    <row collapsed="false" customFormat="false" customHeight="false" hidden="false" ht="12.1" outlineLevel="0" r="124">
      <c r="A124" s="5" t="s">
        <f>=HYPERLINK("https://www.leilaoonline.net/lote/detalhe/244870", "372")</f>
      </c>
      <c r="B124" s="4" t="s">
        <f>=HYPERLINK("https://www.leilaoonline.net/lote/detalhe/244870", " APROX. 33.000 UN PARAFUSO PAN PHI P/PLAST ZB 2,2MMX5,0MM (COD. 1100169)")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500,00</t>
        </is>
      </c>
      <c r="F124" s="4" t="inlineStr">
        <is>
          <t>10.00</t>
        </is>
      </c>
    </row>
    <row collapsed="false" customFormat="false" customHeight="false" hidden="false" ht="12.1" outlineLevel="0" r="125">
      <c r="A125" s="5" t="s">
        <f>=HYPERLINK("https://www.leilaoonline.net/lote/detalhe/244879", "373")</f>
      </c>
      <c r="B125" s="4" t="s">
        <f>=HYPERLINK("https://www.leilaoonline.net/lote/detalhe/244879", " APROX 10.000 UN. PARAFUSO FLAN PHI P/PLAST ZB 2,5MMX12,0MM ( COD. 1100170)")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200,00</t>
        </is>
      </c>
      <c r="F125" s="4" t="inlineStr">
        <is>
          <t>10.00</t>
        </is>
      </c>
    </row>
    <row collapsed="false" customFormat="false" customHeight="false" hidden="false" ht="12.1" outlineLevel="0" r="126">
      <c r="A126" s="5" t="s">
        <f>=HYPERLINK("https://www.leilaoonline.net/lote/detalhe/244850", "374")</f>
      </c>
      <c r="B126" s="4" t="s">
        <f>=HYPERLINK("https://www.leilaoonline.net/lote/detalhe/244850", " APROX. 12.000 UN PARAFUSO PAN PHI NQ M3 8,0MM ( COD. 1100174) e APROX. 7.000 UN PARAFUSO PAN PHI BCR M2 0,4MMX6,0MM (COD. 1100176)")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200,00</t>
        </is>
      </c>
      <c r="F126" s="4" t="inlineStr">
        <is>
          <t>10.00</t>
        </is>
      </c>
    </row>
    <row collapsed="false" customFormat="false" customHeight="false" hidden="false" ht="12.1" outlineLevel="0" r="127">
      <c r="A127" s="5" t="s">
        <f>=HYPERLINK("https://www.leilaoonline.net/lote/detalhe/244874", "375")</f>
      </c>
      <c r="B127" s="4" t="s">
        <f>=HYPERLINK("https://www.leilaoonline.net/lote/detalhe/244874", " APROX. 30.000 UN. PARAFUSO PAN PHI BCR M2 0,4MMX6,0MM ( COD. 1100178)")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600,00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=HYPERLINK("https://www.leilaoonline.net/lote/detalhe/244883", "376")</f>
      </c>
      <c r="B128" s="4" t="s">
        <f>=HYPERLINK("https://www.leilaoonline.net/lote/detalhe/244883", " APROX. 13.500 UN. PARAFUSO PAN PHI BCR M2 0,4MMX7,0MM ( COD. 1100179) e APROX. 2.500 UN. PARAFUSO SXT NQ M5 0,8MMX20,0MM ( COD. 1100183)")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300,00</t>
        </is>
      </c>
      <c r="F128" s="4" t="inlineStr">
        <is>
          <t>10.00</t>
        </is>
      </c>
    </row>
    <row collapsed="false" customFormat="false" customHeight="false" hidden="false" ht="12.1" outlineLevel="0" r="129">
      <c r="A129" s="5" t="s">
        <f>=HYPERLINK("https://www.leilaoonline.net/lote/detalhe/244876", "377")</f>
      </c>
      <c r="B129" s="4" t="s">
        <f>=HYPERLINK("https://www.leilaoonline.net/lote/detalhe/244876", " APROX. 6.500 UN. PORCA SXT-B ZB M5 0,8MMX8,0MM ( COD. 1100184)")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=HYPERLINK("https://www.leilaoonline.net/lote/detalhe/244873", "378")</f>
      </c>
      <c r="B130" s="4" t="s">
        <f>=HYPERLINK("https://www.leilaoonline.net/lote/detalhe/244873", " APROX. 9.000 UN. PARAFUSO CH PHI CR M4 12,0MM (COD. 1100186)")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250,00</t>
        </is>
      </c>
      <c r="F130" s="4" t="inlineStr">
        <is>
          <t>10.00</t>
        </is>
      </c>
    </row>
    <row collapsed="false" customFormat="false" customHeight="false" hidden="false" ht="12.1" outlineLevel="0" r="131">
      <c r="A131" s="5" t="s">
        <f>=HYPERLINK("https://www.leilaoonline.net/lote/detalhe/244878", "379")</f>
      </c>
      <c r="B131" s="4" t="s">
        <f>=HYPERLINK("https://www.leilaoonline.net/lote/detalhe/244878", " APROX. 3.300 UN. GRAMPO U ZB 60,0MMX43,0MMX34,0MMX36,0MM M5 ( COD. 1100187) e APROX. 10.000 UN. PARAFUSO CIL FS BCR M3 16,0MM ( COD. 1100196)")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380,00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=HYPERLINK("https://www.leilaoonline.net/lote/detalhe/244882", "380")</f>
      </c>
      <c r="B132" s="4" t="s">
        <f>=HYPERLINK("https://www.leilaoonline.net/lote/detalhe/244882", " APROX. 5.900 UN. PORCA SXT ZB M5 ( COD. 1100197) e PARAFUSO AA CH PHI ZB 2,9MMX6,5MM ( COD. 1100223)")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200,00</t>
        </is>
      </c>
      <c r="F132" s="4" t="inlineStr">
        <is>
          <t>10.00</t>
        </is>
      </c>
    </row>
    <row collapsed="false" customFormat="false" customHeight="false" hidden="false" ht="12.1" outlineLevel="0" r="133">
      <c r="A133" s="5" t="s">
        <f>=HYPERLINK("https://www.leilaoonline.net/lote/detalhe/244881", "381")</f>
      </c>
      <c r="B133" s="4" t="s">
        <f>=HYPERLINK("https://www.leilaoonline.net/lote/detalhe/244881", " APROX. 116.000 PARABOLT")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4.800,00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=HYPERLINK("https://www.leilaoonline.net/lote/detalhe/244725", "3003")</f>
      </c>
      <c r="B134" s="4" t="s">
        <f>=HYPERLINK("https://www.leilaoonline.net/lote/detalhe/244725", " Lote com Notebooks, placas mãe de notebooks e telas de notebook. Conforme relação de itens")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5.000,00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=HYPERLINK("https://www.leilaoonline.net/lote/detalhe/244723", "3004")</f>
      </c>
      <c r="B135" s="4" t="s">
        <f>=HYPERLINK("https://www.leilaoonline.net/lote/detalhe/244723", " Lote de itens variados conforme relação.")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5.000,00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=HYPERLINK("https://www.leilaoonline.net/lote/detalhe/244728", "3005")</f>
      </c>
      <c r="B136" s="4" t="s">
        <f>=HYPERLINK("https://www.leilaoonline.net/lote/detalhe/244728", " 1 Maquina de Costura Industrial Reta Bother, 1 Maquina de Costura de Braço Piffaf")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900,00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=HYPERLINK("https://www.leilaoonline.net/lote/detalhe/244727", "3006")</f>
      </c>
      <c r="B137" s="4" t="s">
        <f>=HYPERLINK("https://www.leilaoonline.net/lote/detalhe/244727", " Lixadeira Para Acabamento Sapateiro 3 Pontas, Lixadeira Para Acabamento Sapateiro 6 Pontas e Compresseor Ferrari 24 l")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700,00</t>
        </is>
      </c>
      <c r="F137" s="4" t="inlineStr">
        <is>
          <t>150.00</t>
        </is>
      </c>
    </row>
    <row collapsed="false" customFormat="false" customHeight="false" hidden="false" ht="12.1" outlineLevel="0" r="138">
      <c r="A138" s="5" t="s">
        <f>=HYPERLINK("https://www.leilaoonline.net/lote/detalhe/244730", "3007")</f>
      </c>
      <c r="B138" s="4" t="s">
        <f>=HYPERLINK("https://www.leilaoonline.net/lote/detalhe/244730", " Forno Industrial Helmo a gás 350°")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900,00</t>
        </is>
      </c>
      <c r="F138" s="4" t="inlineStr">
        <is>
          <t>150.00</t>
        </is>
      </c>
    </row>
    <row collapsed="false" customFormat="false" customHeight="false" hidden="false" ht="12.1" outlineLevel="0" r="139">
      <c r="A139" s="5" t="s">
        <f>=HYPERLINK("https://www.leilaoonline.net/lote/detalhe/244731", "3008")</f>
      </c>
      <c r="B139" s="4" t="s">
        <f>=HYPERLINK("https://www.leilaoonline.net/lote/detalhe/244731", " Rampa de Madeira Para Treinamento de Fisioterapia com 3 degraus")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700,00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=HYPERLINK("https://www.leilaoonline.net/lote/detalhe/244726", "3009")</f>
      </c>
      <c r="B140" s="4" t="s">
        <f>=HYPERLINK("https://www.leilaoonline.net/lote/detalhe/244726", " 2 Cadeiras de Rodas Infantil e 1 Cadeira de Rodas Adulto")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1.500,00</t>
        </is>
      </c>
      <c r="F140" s="4" t="inlineStr">
        <is>
          <t>150.00</t>
        </is>
      </c>
    </row>
    <row collapsed="false" customFormat="false" customHeight="false" hidden="false" ht="12.1" outlineLevel="0" r="141">
      <c r="A141" s="5" t="s">
        <f>=HYPERLINK("https://www.leilaoonline.net/lote/detalhe/244732", "5002")</f>
      </c>
      <c r="B141" s="4" t="s">
        <f>=HYPERLINK("https://www.leilaoonline.net/lote/detalhe/244732", " APROX. 670 KG DE TIRAS, GUIAS, PERFIS E MAIS. CONFORME ESPECIFICAÇÔES")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1.800,00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=HYPERLINK("https://www.leilaoonline.net/lote/detalhe/244765", "5003")</f>
      </c>
      <c r="B142" s="4" t="s">
        <f>=HYPERLINK("https://www.leilaoonline.net/lote/detalhe/244765", " Cristo esculpido em madeira")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800,00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=HYPERLINK("https://www.leilaoonline.net/lote/detalhe/244751", "5005")</f>
      </c>
      <c r="B143" s="4" t="s">
        <f>=HYPERLINK("https://www.leilaoonline.net/lote/detalhe/244751", " Mesa centenária em Imbuia")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1.800,00</t>
        </is>
      </c>
      <c r="F143" s="4" t="inlineStr">
        <is>
          <t>150.00</t>
        </is>
      </c>
    </row>
    <row collapsed="false" customFormat="false" customHeight="false" hidden="false" ht="12.1" outlineLevel="0" r="144">
      <c r="A144" s="5" t="s">
        <f>=HYPERLINK("https://www.leilaoonline.net/lote/detalhe/244752", "5006")</f>
      </c>
      <c r="B144" s="4" t="s">
        <f>=HYPERLINK("https://www.leilaoonline.net/lote/detalhe/244752", " Mesa de dormente com dois bancos")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1.500,00</t>
        </is>
      </c>
      <c r="F144" s="4" t="inlineStr">
        <is>
          <t>150.00</t>
        </is>
      </c>
    </row>
    <row collapsed="false" customFormat="false" customHeight="false" hidden="false" ht="12.1" outlineLevel="0" r="145">
      <c r="A145" s="5" t="s">
        <f>=HYPERLINK("https://www.leilaoonline.net/lote/detalhe/244761", "5007")</f>
      </c>
      <c r="B145" s="4" t="s">
        <f>=HYPERLINK("https://www.leilaoonline.net/lote/detalhe/244761", " 02 Balanças de sacaria com os pesos")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900,00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=HYPERLINK("https://www.leilaoonline.net/lote/detalhe/244758", "5008")</f>
      </c>
      <c r="B146" s="4" t="s">
        <f>=HYPERLINK("https://www.leilaoonline.net/lote/detalhe/244758", " 05 Moedores fixados em madeira de lei. Sendo 3 maiores e 2 menores")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900,00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=HYPERLINK("https://www.leilaoonline.net/lote/detalhe/244755", "5009")</f>
      </c>
      <c r="B147" s="4" t="s">
        <f>=HYPERLINK("https://www.leilaoonline.net/lote/detalhe/244755", " Balcão  em madeira de cruzeta, tampo móvel de azulejo cor azul marinho (A)")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900,00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=HYPERLINK("https://www.leilaoonline.net/lote/detalhe/244753", "5010")</f>
      </c>
      <c r="B148" s="4" t="s">
        <f>=HYPERLINK("https://www.leilaoonline.net/lote/detalhe/244753", " Balcão  em madeira de cruzeta, tampo móvel de azulejo cor azul marinho (B)")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900,00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=HYPERLINK("https://www.leilaoonline.net/lote/detalhe/244762", "5011")</f>
      </c>
      <c r="B149" s="4" t="s">
        <f>=HYPERLINK("https://www.leilaoonline.net/lote/detalhe/244762", " Balcão  em madeira de cruzeta, tampo móvel de azulejo cor azul marinho (C)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900,00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=HYPERLINK("https://www.leilaoonline.net/lote/detalhe/244756", "5012")</f>
      </c>
      <c r="B150" s="4" t="s">
        <f>=HYPERLINK("https://www.leilaoonline.net/lote/detalhe/244756", " Balcão  em madeira de cruzeta, tampo móvel de azulejo cor azul marinho (D)")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900,00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=HYPERLINK("https://www.leilaoonline.net/lote/detalhe/244747", "5013")</f>
      </c>
      <c r="B151" s="4" t="s">
        <f>=HYPERLINK("https://www.leilaoonline.net/lote/detalhe/244747", " Balcão  em madeira de cruzeta, tampo móvel de azulejo cor azul marinho (E)")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900,00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=HYPERLINK("https://www.leilaoonline.net/lote/detalhe/244757", "5014")</f>
      </c>
      <c r="B152" s="4" t="s">
        <f>=HYPERLINK("https://www.leilaoonline.net/lote/detalhe/244757", " Balcão  em madeira de cruzeta, tampo móvel de azulejo cor azul marinho (F)")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900,00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=HYPERLINK("https://www.leilaoonline.net/lote/detalhe/244760", "5015")</f>
      </c>
      <c r="B153" s="4" t="s">
        <f>=HYPERLINK("https://www.leilaoonline.net/lote/detalhe/244760", " Balança vermelha grande")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=HYPERLINK("https://www.leilaoonline.net/lote/detalhe/244764", "5016")</f>
      </c>
      <c r="B154" s="4" t="s">
        <f>=HYPERLINK("https://www.leilaoonline.net/lote/detalhe/244764", " Balança marrom tam.medio")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=HYPERLINK("https://www.leilaoonline.net/lote/detalhe/244759", "5017")</f>
      </c>
      <c r="B155" s="4" t="s">
        <f>=HYPERLINK("https://www.leilaoonline.net/lote/detalhe/244759", " Balança vermelha tam.medio")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300,00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=HYPERLINK("https://www.leilaoonline.net/lote/detalhe/244767", "5018")</f>
      </c>
      <c r="B156" s="4" t="s">
        <f>=HYPERLINK("https://www.leilaoonline.net/lote/detalhe/244767", " Torradores de café (2 unidades)")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=HYPERLINK("https://www.leilaoonline.net/lote/detalhe/244746", "5022")</f>
      </c>
      <c r="B157" s="4" t="s">
        <f>=HYPERLINK("https://www.leilaoonline.net/lote/detalhe/244746", " BARRIL DE CARVALHO DE 200 LITROS. CHEIOS DE CACHAÇA ENVELHECIDA A 4 ANOS")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2.000,00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=HYPERLINK("https://www.leilaoonline.net/lote/detalhe/244745", "5023")</f>
      </c>
      <c r="B158" s="4" t="s">
        <f>=HYPERLINK("https://www.leilaoonline.net/lote/detalhe/244745", " BARRIL DE CARVALHO DE 200 LITROS. CHEIOS DE CACHAÇA ENVELHECIDA A 4 ANOS")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2.000,00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=HYPERLINK("https://www.leilaoonline.net/lote/detalhe/244766", "5026")</f>
      </c>
      <c r="B159" s="4" t="s">
        <f>=HYPERLINK("https://www.leilaoonline.net/lote/detalhe/244766", " Pilão sem a mão")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400,00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=HYPERLINK("https://www.leilaoonline.net/lote/detalhe/244750", "5027")</f>
      </c>
      <c r="B160" s="4" t="s">
        <f>=HYPERLINK("https://www.leilaoonline.net/lote/detalhe/244750", " Armário em madeira. Usado")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800,00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=HYPERLINK("https://www.leilaoonline.net/lote/detalhe/244763", "5029")</f>
      </c>
      <c r="B161" s="4" t="s">
        <f>=HYPERLINK("https://www.leilaoonline.net/lote/detalhe/244763", " Arado")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800,00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=HYPERLINK("https://www.leilaoonline.net/lote/detalhe/244754", "5030")</f>
      </c>
      <c r="B162" s="4" t="s">
        <f>=HYPERLINK("https://www.leilaoonline.net/lote/detalhe/244754", " Barril para decoração")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400,00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=HYPERLINK("https://www.leilaoonline.net/lote/detalhe/244749", "5035")</f>
      </c>
      <c r="B163" s="4" t="s">
        <f>=HYPERLINK("https://www.leilaoonline.net/lote/detalhe/244749", "Chaise de Rafis indonésia. Usada (A)")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600,00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=HYPERLINK("https://www.leilaoonline.net/lote/detalhe/244769", "5036")</f>
      </c>
      <c r="B164" s="4" t="s">
        <f>=HYPERLINK("https://www.leilaoonline.net/lote/detalhe/244769", "Chaise de Rafis indonésia. Usada (B)")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600,00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=HYPERLINK("https://www.leilaoonline.net/lote/detalhe/244748", "5038")</f>
      </c>
      <c r="B165" s="4" t="s">
        <f>=HYPERLINK("https://www.leilaoonline.net/lote/detalhe/244748", " Lustre antigo em metal")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800,00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=HYPERLINK("https://www.leilaoonline.net/lote/detalhe/244768", "5039")</f>
      </c>
      <c r="B166" s="4" t="s">
        <f>=HYPERLINK("https://www.leilaoonline.net/lote/detalhe/244768", " Carteira escolar antiga")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400,00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=HYPERLINK("https://www.leilaoonline.net/lote/detalhe/244818", "5040")</f>
      </c>
      <c r="B167" s="4" t="s">
        <f>=HYPERLINK("https://www.leilaoonline.net/lote/detalhe/244818", " Máquina Vigorelli. Funcionando")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650,00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=HYPERLINK("https://www.leilaoonline.net/lote/detalhe/244820", "5041")</f>
      </c>
      <c r="B168" s="4" t="s">
        <f>=HYPERLINK("https://www.leilaoonline.net/lote/detalhe/244820", " 04 Formas de tijolo comum")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300,00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=HYPERLINK("https://www.leilaoonline.net/lote/detalhe/244814", "5042")</f>
      </c>
      <c r="B169" s="4" t="s">
        <f>=HYPERLINK("https://www.leilaoonline.net/lote/detalhe/244814", " Máquina escrever antiga")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150,00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=HYPERLINK("https://www.leilaoonline.net/lote/detalhe/244822", "5043")</f>
      </c>
      <c r="B170" s="4" t="s">
        <f>=HYPERLINK("https://www.leilaoonline.net/lote/detalhe/244822", " Máquina escrever antiga")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150,00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=HYPERLINK("https://www.leilaoonline.net/lote/detalhe/244823", "5044")</f>
      </c>
      <c r="B171" s="4" t="s">
        <f>=HYPERLINK("https://www.leilaoonline.net/lote/detalhe/244823", "Mesa de cabeceira em imbuia")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150,00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=HYPERLINK("https://www.leilaoonline.net/lote/detalhe/244815", "5045")</f>
      </c>
      <c r="B172" s="4" t="s">
        <f>=HYPERLINK("https://www.leilaoonline.net/lote/detalhe/244815", " Par de mesas de cabeceira em Imbuia")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250,00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=HYPERLINK("https://www.leilaoonline.net/lote/detalhe/244816", "5046")</f>
      </c>
      <c r="B173" s="4" t="s">
        <f>=HYPERLINK("https://www.leilaoonline.net/lote/detalhe/244816", " Quatro esculturas")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400,00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=HYPERLINK("https://www.leilaoonline.net/lote/detalhe/244821", "5047")</f>
      </c>
      <c r="B174" s="4" t="s">
        <f>=HYPERLINK("https://www.leilaoonline.net/lote/detalhe/244821", " Rádio vitrola em Imbuia")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900,00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=HYPERLINK("https://www.leilaoonline.net/lote/detalhe/244817", "5049")</f>
      </c>
      <c r="B175" s="4" t="s">
        <f>=HYPERLINK("https://www.leilaoonline.net/lote/detalhe/244817", " Mesa em imbuia com tampo de mármore. Medidas 75 x 90. Acompanha duas cadeiras em Imbuia")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750,00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=HYPERLINK("https://www.leilaoonline.net/lote/detalhe/244819", "5050")</f>
      </c>
      <c r="B176" s="4" t="s">
        <f>=HYPERLINK("https://www.leilaoonline.net/lote/detalhe/244819", " Baú de madeira . Medidas 1,90 x 0,51 x 0,53")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500,00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=HYPERLINK("https://www.leilaoonline.net/lote/detalhe/244811", "6001")</f>
      </c>
      <c r="B177" s="4" t="s">
        <f>=HYPERLINK("https://www.leilaoonline.net/lote/detalhe/244811", " Informática, Amperimetro, Cabos, Estabilizador, Fontes e mais. Veja Especificações.")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500,00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=HYPERLINK("https://www.leilaoonline.net/lote/detalhe/244812", "6002")</f>
      </c>
      <c r="B178" s="4" t="s">
        <f>=HYPERLINK("https://www.leilaoonline.net/lote/detalhe/244812", " Parafusos e peças automotivas. Veja especificações")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500,00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=HYPERLINK("https://www.leilaoonline.net/lote/detalhe/244810", "6003")</f>
      </c>
      <c r="B179" s="4" t="s">
        <f>=HYPERLINK("https://www.leilaoonline.net/lote/detalhe/244810", " Celulares antigos, Telefones, Máquinas Fotográficas, Rádio Relógios e mais. Veja especificações")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400,00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=HYPERLINK("https://www.leilaoonline.net/lote/detalhe/244813", "6005")</f>
      </c>
      <c r="B180" s="4" t="s">
        <f>=HYPERLINK("https://www.leilaoonline.net/lote/detalhe/244813", " GPS GAMIN NUVI 7000  funcionando")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150,00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=HYPERLINK("https://www.leilaoonline.net/lote/detalhe/244809", "6006")</f>
      </c>
      <c r="B181" s="4" t="s">
        <f>=HYPERLINK("https://www.leilaoonline.net/lote/detalhe/244809", " Bicicleta Ceci Originial 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200,00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=HYPERLINK("https://www.leilaoonline.net/lote/detalhe/244808", "6007")</f>
      </c>
      <c r="B182" s="4" t="s">
        <f>=HYPERLINK("https://www.leilaoonline.net/lote/detalhe/244808", " Master System II Compact completo")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300,00</t>
        </is>
      </c>
      <c r="F182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2026-03-25T16:16:12.00Z</dcterms:created>
  <dc:creator>Tellks Tecnologia</dc:creator>
  <cp:revision>0</cp:revision>
</cp:coreProperties>
</file>