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CABOS,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=HYPERLINK("https://www.leilaoonline.net/lote/detalhe/249644", "1001")</f>
      </c>
      <c r="B11" s="4" t="s">
        <f>=HYPERLINK("https://www.leilaoonline.net/lote/detalhe/249644", "FIAT PALIO FIRE WAY ANO 2016.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=HYPERLINK("https://www.leilaoonline.net/lote/detalhe/248986", "1002")</f>
      </c>
      <c r="B12" s="4" t="s">
        <f>=HYPERLINK("https://www.leilaoonline.net/lote/detalhe/248986", "FORD/F75 ANO 1975/1975 - GASOLINA/COR VERMELHA")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=HYPERLINK("https://www.leilaoonline.net/lote/detalhe/248904", "1003")</f>
      </c>
      <c r="B13" s="4" t="s">
        <f>=HYPERLINK("https://www.leilaoonline.net/lote/detalhe/248904", "[ VÍDEOS ] FORD / F75 ANO 1977/1977. 4X4. DIREÇÃO HIDRÁULICA - GASOLINA - COR BEGE - DOC.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=HYPERLINK("https://www.leilaoonline.net/lote/detalhe/248893", "1005")</f>
      </c>
      <c r="B14" s="4" t="s">
        <f>=HYPERLINK("https://www.leilaoonline.net/lote/detalhe/248893", "SUCATA - FIAT UNO MILLE FIRE FLEX - 2005/2006")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=HYPERLINK("https://www.leilaoonline.net/lote/detalhe/248891", "1016")</f>
      </c>
      <c r="B15" s="4" t="s">
        <f>=HYPERLINK("https://www.leilaoonline.net/lote/detalhe/248891", "FORD RURAL WILLYS GASOLINA E GNV. ANO 1966")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=HYPERLINK("https://www.leilaoonline.net/lote/detalhe/248896", "2002")</f>
      </c>
      <c r="B16" s="4" t="s">
        <f>=HYPERLINK("https://www.leilaoonline.net/lote/detalhe/248896", "CAMINHÃO MERCEDES BENZ L 1516 ANO 1979/1980 - DIESEL - TANQUE DE FIBRA Aprox. 20.000 LITROS. BOMBA D´ÁGUA INOVA BOMBAS, CANHÃO, CEBOLÃO, MANGUEIRA APROX. 25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=HYPERLINK("https://www.leilaoonline.net/lote/detalhe/248928", "2003")</f>
      </c>
      <c r="B17" s="4" t="s">
        <f>=HYPERLINK("https://www.leilaoonline.net/lote/detalhe/248928", " Carreta LS – marca Krone – Ano 1995. Revisada")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=HYPERLINK("https://www.leilaoonline.net/lote/detalhe/248965", "2004")</f>
      </c>
      <c r="B18" s="4" t="s">
        <f>=HYPERLINK("https://www.leilaoonline.net/lote/detalhe/248965", "CAMINHÃO IVECO/STRALIS 600S40T ANO 2014/2014 COR BRANCA -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=HYPERLINK("https://www.leilaoonline.net/lote/detalhe/248889", "2005")</f>
      </c>
      <c r="B19" s="4" t="s">
        <f>=HYPERLINK("https://www.leilaoonline.net/lote/detalhe/248889", " Semi Reboque Prancha Carreta Carrega Tudo, marca Randon , 60 Toneladas, ano 1981 sem pneus , Pneumática, com rampa, aceita Dolly, 12 mts reta, aceita colocação instalação de locks para containers")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=HYPERLINK("https://www.leilaoonline.net/lote/detalhe/248897", "2006")</f>
      </c>
      <c r="B20" s="4" t="s">
        <f>=HYPERLINK("https://www.leilaoonline.net/lote/detalhe/248897", "SEMI-REBOQUE/FACCHINI CF- ANO 1999/2000 - 3 EIXOS")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=HYPERLINK("https://www.leilaoonline.net/lote/detalhe/248981", "2007")</f>
      </c>
      <c r="B21" s="4" t="s">
        <f>=HYPERLINK("https://www.leilaoonline.net/lote/detalhe/248981", "GUERRA CHARGER GR /SEMI-REBOQUE  - ANO 1998/1998 - SERÁ VENDIDO COM 4 PNEUS")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=HYPERLINK("https://www.leilaoonline.net/lote/detalhe/248840", "3000")</f>
      </c>
      <c r="B22" s="4" t="s">
        <f>=HYPERLINK("https://www.leilaoonline.net/lote/detalhe/248840", "PÁ CARREGADEIRA KOMATSU  MOD.WA-380 /209 - ano 2009 - SEM TORQUE - COM MOTOR CUMMINS ELETRÔNICO")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=HYPERLINK("https://www.leilaoonline.net/lote/detalhe/248875", "3001")</f>
      </c>
      <c r="B23" s="4" t="s">
        <f>=HYPERLINK("https://www.leilaoonline.net/lote/detalhe/248875", "[ VÍDEO ] PICADOR FLORESTAL FEZER MÓVEL ANO 2013 - Aprox. 1.000 HORAS - (POUCO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560.000,00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=HYPERLINK("https://www.leilaoonline.net/lote/detalhe/248894", "3002")</f>
      </c>
      <c r="B24" s="4" t="s">
        <f>=HYPERLINK("https://www.leilaoonline.net/lote/detalhe/248894", "Escavadeira Volvo EC 240B.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=HYPERLINK("https://www.leilaoonline.net/lote/detalhe/248821", "3004")</f>
      </c>
      <c r="B25" s="4" t="s">
        <f>=HYPERLINK("https://www.leilaoonline.net/lote/detalhe/248821", "[ VÍDEOS ] ESCAVADEIRA HIDRÁULICA CATERPILLAR MOD. 312 DL ANO 2014. MOTOR MAXION S4T - APROX. 6.000 HRS.")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=HYPERLINK("https://www.leilaoonline.net/lote/detalhe/248828", "3007")</f>
      </c>
      <c r="B26" s="4" t="s">
        <f>=HYPERLINK("https://www.leilaoonline.net/lote/detalhe/248828", "[ VÍDEO ] Escavadeira Volvo Ec 220D Ano 2015 Operacional.")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=HYPERLINK("https://www.leilaoonline.net/lote/detalhe/248812", "3008")</f>
      </c>
      <c r="B27" s="4" t="s">
        <f>=HYPERLINK("https://www.leilaoonline.net/lote/detalhe/248812", " TRATOR DEUTZ DM ANO 1963 -CILINDROS REFRIGERADOS A AR (ORIGINAL)")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=HYPERLINK("https://www.leilaoonline.net/lote/detalhe/248846", "3009")</f>
      </c>
      <c r="B28" s="4" t="s">
        <f>=HYPERLINK("https://www.leilaoonline.net/lote/detalhe/248846", "EMPILHADEIRA  MARCA HELI MOD. CPC D100 - CAPAC. 10 TON. ANO 2012 -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82.500,00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=HYPERLINK("https://www.leilaoonline.net/lote/detalhe/248882", "3011")</f>
      </c>
      <c r="B29" s="4" t="s">
        <f>=HYPERLINK("https://www.leilaoonline.net/lote/detalhe/248882", "ESCAVADEIRA CATERPILLAR MOD. 320GC ANO 2021 4 CILINDROS -  1.000 HRS APROX.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=HYPERLINK("https://www.leilaoonline.net/lote/detalhe/248839", "3013")</f>
      </c>
      <c r="B30" s="4" t="s">
        <f>=HYPERLINK("https://www.leilaoonline.net/lote/detalhe/248839", "[ VÍDEO ] PÁ CARREGADEIRA KOMATSU  MOD. WA-320  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10000.00</t>
        </is>
      </c>
    </row>
    <row collapsed="false" customFormat="false" customHeight="false" hidden="false" ht="12.1" outlineLevel="0" r="31">
      <c r="A31" s="5" t="s">
        <f>=HYPERLINK("https://www.leilaoonline.net/lote/detalhe/248844", "3015")</f>
      </c>
      <c r="B31" s="4" t="s">
        <f>=HYPERLINK("https://www.leilaoonline.net/lote/detalhe/248844", "[ VÍDEO ] PÁ CARREGADEIRA MICHIGAN MOD. 55C ARTICULADA TRANSMISSÃO CLARCK DANA 22.000 - ANO APROX. 1995. BATERIA NOVA")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=HYPERLINK("https://www.leilaoonline.net/lote/detalhe/248843", "3016")</f>
      </c>
      <c r="B32" s="4" t="s">
        <f>=HYPERLINK("https://www.leilaoonline.net/lote/detalhe/248843", "[ VÍDEO ] PÁ CARREGADEIRA MICHIGAN MOD. 55C ARTICULADA TRANSMISSÃO 18.000 - ANO APROX. 1995. BATERIA NOVA")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=HYPERLINK("https://www.leilaoonline.net/lote/detalhe/248970", "3017")</f>
      </c>
      <c r="B33" s="4" t="s">
        <f>=HYPERLINK("https://www.leilaoonline.net/lote/detalhe/248970", "PÁ CARREGADEIRA MICHIGAN MOD. 75III ANO 1977 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=HYPERLINK("https://www.leilaoonline.net/lote/detalhe/248971", "3020")</f>
      </c>
      <c r="B34" s="4" t="s">
        <f>=HYPERLINK("https://www.leilaoonline.net/lote/detalhe/248971", "PÁ CARREGADEIRA FIATALLIS MOD. FR12B - ANO 1996")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120.000,00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=HYPERLINK("https://www.leilaoonline.net/lote/detalhe/248969", "3021")</f>
      </c>
      <c r="B35" s="4" t="s">
        <f>=HYPERLINK("https://www.leilaoonline.net/lote/detalhe/248969", " PÁ CARREGADEIRA NEW HOLLND MOD. 12B ANO 2008")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129.000,00</t>
        </is>
      </c>
      <c r="F35" s="4" t="inlineStr">
        <is>
          <t>750.00</t>
        </is>
      </c>
    </row>
    <row collapsed="false" customFormat="false" customHeight="false" hidden="false" ht="12.1" outlineLevel="0" r="36">
      <c r="A36" s="5" t="s">
        <f>=HYPERLINK("https://www.leilaoonline.net/lote/detalhe/248972", "3022")</f>
      </c>
      <c r="B36" s="4" t="s">
        <f>=HYPERLINK("https://www.leilaoonline.net/lote/detalhe/248972", "CONCHA P/ PÁ CARREGADEIRA  930T")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=HYPERLINK("https://www.leilaoonline.net/lote/detalhe/248973", "3023")</f>
      </c>
      <c r="B37" s="4" t="s">
        <f>=HYPERLINK("https://www.leilaoonline.net/lote/detalhe/248973", "SUCATA - PEÇAS  -  MICHIGAN MOD.55C ANO 96 - SEM MECÂNICA")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=HYPERLINK("https://www.leilaoonline.net/lote/detalhe/248976", "3024")</f>
      </c>
      <c r="B38" s="4" t="s">
        <f>=HYPERLINK("https://www.leilaoonline.net/lote/detalhe/248976", " PÁ CARREGADEIRA WANG MOD. LW 300 ANO 2013")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180.000,00</t>
        </is>
      </c>
      <c r="F38" s="4" t="inlineStr">
        <is>
          <t>650.00</t>
        </is>
      </c>
    </row>
    <row collapsed="false" customFormat="false" customHeight="false" hidden="false" ht="12.1" outlineLevel="0" r="39">
      <c r="A39" s="5" t="s">
        <f>=HYPERLINK("https://www.leilaoonline.net/lote/detalhe/248974", "3025")</f>
      </c>
      <c r="B39" s="4" t="s">
        <f>=HYPERLINK("https://www.leilaoonline.net/lote/detalhe/248974", " MOTONIVELADORA FIATALLIS MOD. FG 85A ANO 1996")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135.000,00</t>
        </is>
      </c>
      <c r="F39" s="4" t="inlineStr">
        <is>
          <t>650.00</t>
        </is>
      </c>
    </row>
    <row collapsed="false" customFormat="false" customHeight="false" hidden="false" ht="12.1" outlineLevel="0" r="40">
      <c r="A40" s="5" t="s">
        <f>=HYPERLINK("https://www.leilaoonline.net/lote/detalhe/248979", "3026")</f>
      </c>
      <c r="B40" s="4" t="s">
        <f>=HYPERLINK("https://www.leilaoonline.net/lote/detalhe/248979", " RETROESCAVADEIRA JCB MOD. 3CX ANO 2017")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210.000,00</t>
        </is>
      </c>
      <c r="F40" s="4" t="inlineStr">
        <is>
          <t>650.00</t>
        </is>
      </c>
    </row>
    <row collapsed="false" customFormat="false" customHeight="false" hidden="false" ht="12.1" outlineLevel="0" r="41">
      <c r="A41" s="5" t="s">
        <f>=HYPERLINK("https://www.leilaoonline.net/lote/detalhe/249962", "3027")</f>
      </c>
      <c r="B41" s="4" t="s">
        <f>=HYPERLINK("https://www.leilaoonline.net/lote/detalhe/249962", "PÁ CARREGADEIRA CATERPILLAR MOD. 930T ANO 1994")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180.000,00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=HYPERLINK("https://www.leilaoonline.net/lote/detalhe/249963", "3028")</f>
      </c>
      <c r="B42" s="4" t="s">
        <f>=HYPERLINK("https://www.leilaoonline.net/lote/detalhe/249963", "02 EIXOS  (DIANTEIRO E TRASEIRO) PÁ CARREGADEIRA MICHIGAN 55C - REVISADO")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22.000,00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=HYPERLINK("https://www.leilaoonline.net/lote/detalhe/248930", "3029")</f>
      </c>
      <c r="B43" s="4" t="s">
        <f>=HYPERLINK("https://www.leilaoonline.net/lote/detalhe/248930", " Fresadora – marca Zocca – com morsa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=HYPERLINK("https://www.leilaoonline.net/lote/detalhe/249964", "3030")</f>
      </c>
      <c r="B44" s="4" t="s">
        <f>=HYPERLINK("https://www.leilaoonline.net/lote/detalhe/249964", "MOTOR COMPLETO MB/366 - PÁ CARREGADEIRA")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=HYPERLINK("https://www.leilaoonline.net/lote/detalhe/248977", "3031")</f>
      </c>
      <c r="B45" s="4" t="s">
        <f>=HYPERLINK("https://www.leilaoonline.net/lote/detalhe/248977", " PÁ CARREGADEIRA CASE MOD. W20B ANO 1988")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165.000,00</t>
        </is>
      </c>
      <c r="F45" s="4" t="inlineStr">
        <is>
          <t>650.00</t>
        </is>
      </c>
    </row>
    <row collapsed="false" customFormat="false" customHeight="false" hidden="false" ht="12.1" outlineLevel="0" r="46">
      <c r="A46" s="5" t="s">
        <f>=HYPERLINK("https://www.leilaoonline.net/lote/detalhe/248975", "3032")</f>
      </c>
      <c r="B46" s="4" t="s">
        <f>=HYPERLINK("https://www.leilaoonline.net/lote/detalhe/248975", " PÁ CARREGADEIRA NEW HOLLAND MOD. 12B ANO 2008")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109.000,00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=HYPERLINK("https://www.leilaoonline.net/lote/detalhe/248978", "3033")</f>
      </c>
      <c r="B47" s="4" t="s">
        <f>=HYPERLINK("https://www.leilaoonline.net/lote/detalhe/248978", " 03 RODAS PARA MICHIGAN 55C 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=HYPERLINK("https://www.leilaoonline.net/lote/detalhe/249966", "3034")</f>
      </c>
      <c r="B48" s="4" t="s">
        <f>=HYPERLINK("https://www.leilaoonline.net/lote/detalhe/249966", "CARCAÇA TRANSMISSÃO CLARK 28.000")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=HYPERLINK("https://www.leilaoonline.net/lote/detalhe/248980", "3035")</f>
      </c>
      <c r="B49" s="4" t="s">
        <f>=HYPERLINK("https://www.leilaoonline.net/lote/detalhe/248980", "[ VÍDEO ] CAMINHÃO BAÚ VOLVO / VM23 240 6X2R - ANO 04/04 - COR BRANCA -  DIESEL.")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145.000,00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=HYPERLINK("https://www.leilaoonline.net/lote/detalhe/248924", "4000")</f>
      </c>
      <c r="B50" s="4" t="s">
        <f>=HYPERLINK("https://www.leilaoonline.net/lote/detalhe/248924", " Guindaste marca Madal – capacidade 07 Toneladas – com patola dianteira – lanças hidráulicas e giro para ambos os lados")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=HYPERLINK("https://www.leilaoonline.net/lote/detalhe/248931", "4001")</f>
      </c>
      <c r="B51" s="4" t="s">
        <f>=HYPERLINK("https://www.leilaoonline.net/lote/detalhe/248931", " Guincho Canarinho – todo revisado")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=HYPERLINK("https://www.leilaoonline.net/lote/detalhe/248961", "4003")</f>
      </c>
      <c r="B52" s="4" t="s">
        <f>=HYPERLINK("https://www.leilaoonline.net/lote/detalhe/248961", "GUINDASTE HIDRÁULICO E MANUAL  - CAPACIDADE 3 TON.")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=HYPERLINK("https://www.leilaoonline.net/lote/detalhe/248888", "4004")</f>
      </c>
      <c r="B53" s="4" t="s">
        <f>=HYPERLINK("https://www.leilaoonline.net/lote/detalhe/248888", "Guindaste marca Bantam modelo S628, 18 toneladas, ano 1985, lança 22 mts, motor Cummins, e lança Aux Gibi 4 mts. Parou funcionando. Necessário manutenção.")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=HYPERLINK("https://www.leilaoonline.net/lote/detalhe/248892", "4006")</f>
      </c>
      <c r="B54" s="4" t="s">
        <f>=HYPERLINK("https://www.leilaoonline.net/lote/detalhe/248892", "Munck madal 11500,  2 lanças,  para 5 t pe")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=HYPERLINK("https://www.leilaoonline.net/lote/detalhe/249618", "4007")</f>
      </c>
      <c r="B55" s="4" t="s">
        <f>=HYPERLINK("https://www.leilaoonline.net/lote/detalhe/249618", "MANIPULADOR TELESCÓPICO MANITOU 1841.  ANO 2017.  HORIMETRO APROX. 5.698 H.  LANÇA 17 M.  CAP. 4 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=HYPERLINK("https://www.leilaoonline.net/lote/detalhe/249619", "4008")</f>
      </c>
      <c r="B56" s="4" t="s">
        <f>=HYPERLINK("https://www.leilaoonline.net/lote/detalhe/249619", "MANIPULADOR TELESCÓPICO MANITOU 1841.  ANO 2020.  HORIMETRO APROX. 4.797 H.  LANÇA 17 M.  CAP 4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=HYPERLINK("https://www.leilaoonline.net/lote/detalhe/248849", "5000")</f>
      </c>
      <c r="B57" s="4" t="s">
        <f>=HYPERLINK("https://www.leilaoonline.net/lote/detalhe/248849", "PULVERIZADOR STARA MOD. FÊNIX 3000 - ANO 2008")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=HYPERLINK("https://www.leilaoonline.net/lote/detalhe/248903", "5001")</f>
      </c>
      <c r="B58" s="4" t="s">
        <f>=HYPERLINK("https://www.leilaoonline.net/lote/detalhe/248903", "PULVERIZADOR JACTO MOD. UNIPORT 2030 CANAVIEIRO  ANO 2021 MODELO 2022 - BARRA 24 METROS / SENSOR DE BARRA BUZAGRO / GPS/PILOTO AUTOMATICO/BITOLA HIDRÁULICA")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=HYPERLINK("https://www.leilaoonline.net/lote/detalhe/248917", "5002")</f>
      </c>
      <c r="B59" s="4" t="s">
        <f>=HYPERLINK("https://www.leilaoonline.net/lote/detalhe/248917", "[ VÍDEO ] TRATOR JOHN DEERE MOD. 7500 - ANO 1999 / CONJUNTO DE CONHA,LÂMINA E BAG ( ANO CONJUNTO 2014)")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=HYPERLINK("https://www.leilaoonline.net/lote/detalhe/248919", "5004")</f>
      </c>
      <c r="B60" s="4" t="s">
        <f>=HYPERLINK("https://www.leilaoonline.net/lote/detalhe/248919", "PULVERIZADOR MONTANA MOD. RANGER 2000 ANO 2004")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=HYPERLINK("https://www.leilaoonline.net/lote/detalhe/249651", "5005")</f>
      </c>
      <c r="B61" s="4" t="s">
        <f>=HYPERLINK("https://www.leilaoonline.net/lote/detalhe/249651", "DISTRIBUIDOR DE CANA  DMB MOD. DCP 5000 ANO 2016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=HYPERLINK("https://www.leilaoonline.net/lote/detalhe/248829", "5006")</f>
      </c>
      <c r="B62" s="4" t="s">
        <f>=HYPERLINK("https://www.leilaoonline.net/lote/detalhe/248829", "SUBSOLADOR CIVEMASA P/ 7 HASTES -POTENCIA REQUERIDA 250CV OU MAIS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=HYPERLINK("https://www.leilaoonline.net/lote/detalhe/248824", "5008")</f>
      </c>
      <c r="B63" s="4" t="s">
        <f>=HYPERLINK("https://www.leilaoonline.net/lote/detalhe/248824", "ARADO 3 BACIAS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=HYPERLINK("https://www.leilaoonline.net/lote/detalhe/248902", "5009")</f>
      </c>
      <c r="B64" s="4" t="s">
        <f>=HYPERLINK("https://www.leilaoonline.net/lote/detalhe/248902", "3 JOGOS DE SAPATAS SEMI REBOQUE CANAVIEIRO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=HYPERLINK("https://www.leilaoonline.net/lote/detalhe/248845", "5010")</f>
      </c>
      <c r="B65" s="4" t="s">
        <f>=HYPERLINK("https://www.leilaoonline.net/lote/detalhe/248845", "[ VÍDEOS ] Plantadeira Jumil 04 linhas.  Pouco uso.  Muito conservada.  Pronta para uso . Revisada.  Entrelinhas regulada para 70 centímetros. Ano 1987")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=HYPERLINK("https://www.leilaoonline.net/lote/detalhe/248831", "5011")</f>
      </c>
      <c r="B66" s="4" t="s">
        <f>=HYPERLINK("https://www.leilaoonline.net/lote/detalhe/248831", " Adubador de disco 1250H e Sulcador 3 PTS Hidraulico. Marca DMB. Ano 2016")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=HYPERLINK("https://www.leilaoonline.net/lote/detalhe/248830", "5012")</f>
      </c>
      <c r="B67" s="4" t="s">
        <f>=HYPERLINK("https://www.leilaoonline.net/lote/detalhe/248830", " Super Cultivador e Sulcador São Francisco com motor hidraulico. Marca DMB. Ano 2006")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=HYPERLINK("https://www.leilaoonline.net/lote/detalhe/248834", "5013")</f>
      </c>
      <c r="B68" s="4" t="s">
        <f>=HYPERLINK("https://www.leilaoonline.net/lote/detalhe/248834", " Cobridor de Cana com rolo Compactador. Marca DMB")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=HYPERLINK("https://www.leilaoonline.net/lote/detalhe/248833", "5014")</f>
      </c>
      <c r="B69" s="4" t="s">
        <f>=HYPERLINK("https://www.leilaoonline.net/lote/detalhe/248833", " Quebra Lombo com Tanque para aplicação de herbicida. Marca DMB")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=HYPERLINK("https://www.leilaoonline.net/lote/detalhe/248837", "5017")</f>
      </c>
      <c r="B70" s="4" t="s">
        <f>=HYPERLINK("https://www.leilaoonline.net/lote/detalhe/248837", "[ VÍDEO ] VAGÃO DISTRIBUIDOR DE CALCÁRIO TIPO NEVOEIRO")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17.000,00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=HYPERLINK("https://www.leilaoonline.net/lote/detalhe/248841", "5018")</f>
      </c>
      <c r="B71" s="4" t="s">
        <f>=HYPERLINK("https://www.leilaoonline.net/lote/detalhe/248841", "SUCATA PLANTADEIRA SLC JOHN DEERE")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=HYPERLINK("https://www.leilaoonline.net/lote/detalhe/248842", "5019")</f>
      </c>
      <c r="B72" s="4" t="s">
        <f>=HYPERLINK("https://www.leilaoonline.net/lote/detalhe/248842", "SUCATA PLANTADEIRA SLC JOHN DEERE")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=HYPERLINK("https://www.leilaoonline.net/lote/detalhe/248921", "5021")</f>
      </c>
      <c r="B73" s="4" t="s">
        <f>=HYPERLINK("https://www.leilaoonline.net/lote/detalhe/248921", "Motor John Deere 3.9")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=HYPERLINK("https://www.leilaoonline.net/lote/detalhe/248806", "5022")</f>
      </c>
      <c r="B74" s="4" t="s">
        <f>=HYPERLINK("https://www.leilaoonline.net/lote/detalhe/248806", " Kit caixa de peneira e bandejão. Marca New Holland. Para colheitadeira tc 59. Em bom estado de conservação")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=HYPERLINK("https://www.leilaoonline.net/lote/detalhe/248823", "5025")</f>
      </c>
      <c r="B75" s="4" t="s">
        <f>=HYPERLINK("https://www.leilaoonline.net/lote/detalhe/248823", " GRADE ARADORA")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=HYPERLINK("https://www.leilaoonline.net/lote/detalhe/248933", "5026")</f>
      </c>
      <c r="B76" s="4" t="s">
        <f>=HYPERLINK("https://www.leilaoonline.net/lote/detalhe/248933", "PLANTADEIRA BALDAN 9 LINHAS ANO 2012 MICRON DE 600L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45.000,00</t>
        </is>
      </c>
      <c r="F76" s="4" t="inlineStr">
        <is>
          <t>400.00</t>
        </is>
      </c>
    </row>
    <row collapsed="false" customFormat="false" customHeight="false" hidden="false" ht="12.1" outlineLevel="0" r="77">
      <c r="A77" s="5" t="s">
        <f>=HYPERLINK("https://www.leilaoonline.net/lote/detalhe/248876", "5027")</f>
      </c>
      <c r="B77" s="4" t="s">
        <f>=HYPERLINK("https://www.leilaoonline.net/lote/detalhe/248876", " Plantadeira Tatu ultra Ano 2008 12 linhas de 50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=HYPERLINK("https://www.leilaoonline.net/lote/detalhe/248878", "5028")</f>
      </c>
      <c r="B78" s="4" t="s">
        <f>=HYPERLINK("https://www.leilaoonline.net/lote/detalhe/248878", " Plantadeira Tatu Modelo PST3 Ano 2004")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=HYPERLINK("https://www.leilaoonline.net/lote/detalhe/248877", "5029")</f>
      </c>
      <c r="B79" s="4" t="s">
        <f>=HYPERLINK("https://www.leilaoonline.net/lote/detalhe/248877", " Plantadeira Metasa Ano 2003 9 linhas Rodado duplo Somente botinhas")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=HYPERLINK("https://www.leilaoonline.net/lote/detalhe/248880", "5030")</f>
      </c>
      <c r="B80" s="4" t="s">
        <f>=HYPERLINK("https://www.leilaoonline.net/lote/detalhe/248880", " 02 unidades - Reservatorio 1.000 litros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=HYPERLINK("https://www.leilaoonline.net/lote/detalhe/248881", "5034")</f>
      </c>
      <c r="B81" s="4" t="s">
        <f>=HYPERLINK("https://www.leilaoonline.net/lote/detalhe/248881", " Carreta de torta dmb /sem tambores -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=HYPERLINK("https://www.leilaoonline.net/lote/detalhe/248898", "6000")</f>
      </c>
      <c r="B82" s="4" t="s">
        <f>=HYPERLINK("https://www.leilaoonline.net/lote/detalhe/248898", "SILO Aprox. 20 TON. MEDINDO 5 M², RAIO 1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28.000,00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=HYPERLINK("https://www.leilaoonline.net/lote/detalhe/248899", "6001")</f>
      </c>
      <c r="B83" s="4" t="s">
        <f>=HYPERLINK("https://www.leilaoonline.net/lote/detalhe/248899", "ELEVADOR DE CANECAS MEDINDO 25 M  ALTURA X 0,45X1,00 - CANECAS  0,18 X 0,22")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26.000,00</t>
        </is>
      </c>
      <c r="F83" s="4" t="inlineStr">
        <is>
          <t>350.00</t>
        </is>
      </c>
    </row>
    <row collapsed="false" customFormat="false" customHeight="false" hidden="false" ht="12.1" outlineLevel="0" r="84">
      <c r="A84" s="5" t="s">
        <f>=HYPERLINK("https://www.leilaoonline.net/lote/detalhe/249621", "6002")</f>
      </c>
      <c r="B84" s="4" t="s">
        <f>=HYPERLINK("https://www.leilaoonline.net/lote/detalhe/249621", "Torno Mecânico Imor. Oficina 650. Funcionando.")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=HYPERLINK("https://www.leilaoonline.net/lote/detalhe/248895", "6003")</f>
      </c>
      <c r="B85" s="4" t="s">
        <f>=HYPERLINK("https://www.leilaoonline.net/lote/detalhe/248895", "[ VÍDEO ] Mandrilhadora Fuzo 110 54k-96 Herbert Devlieg")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=HYPERLINK("https://www.leilaoonline.net/lote/detalhe/248922", "6004")</f>
      </c>
      <c r="B86" s="4" t="s">
        <f>=HYPERLINK("https://www.leilaoonline.net/lote/detalhe/248922", " Plataforma elevatória marca Sinoboom. Altura de trabalho 12 metros. Elétrica com baterias. Bom estado. Ano 2013")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=HYPERLINK("https://www.leilaoonline.net/lote/detalhe/249665", "6005")</f>
      </c>
      <c r="B87" s="4" t="s">
        <f>=HYPERLINK("https://www.leilaoonline.net/lote/detalhe/249665", "Carrinho em inox com rodas para vender lanche cachorro quente.")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=HYPERLINK("https://www.leilaoonline.net/lote/detalhe/249959", "6006")</f>
      </c>
      <c r="B88" s="4" t="s">
        <f>=HYPERLINK("https://www.leilaoonline.net/lote/detalhe/249959", "CARRETA NO CHASSI 1 EIXO - NO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=HYPERLINK("https://www.leilaoonline.net/lote/detalhe/248813", "6007")</f>
      </c>
      <c r="B89" s="4" t="s">
        <f>=HYPERLINK("https://www.leilaoonline.net/lote/detalhe/248813", "Baú 16 pallets Niju Ano 2010. Reformado pintura nova")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=HYPERLINK("https://www.leilaoonline.net/lote/detalhe/248814", "6008")</f>
      </c>
      <c r="B90" s="4" t="s">
        <f>=HYPERLINK("https://www.leilaoonline.net/lote/detalhe/248814", "Capó para MB 1620 com para lama esquerdo")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=HYPERLINK("https://www.leilaoonline.net/lote/detalhe/248809", "6009")</f>
      </c>
      <c r="B91" s="4" t="s">
        <f>=HYPERLINK("https://www.leilaoonline.net/lote/detalhe/248809", " 01 CAPÔ SCANIA 112 -BRANCA")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=HYPERLINK("https://www.leilaoonline.net/lote/detalhe/248807", "6010")</f>
      </c>
      <c r="B92" s="4" t="s">
        <f>=HYPERLINK("https://www.leilaoonline.net/lote/detalhe/248807", " CARRETINHA (3,5 METROS COMPRIMENTO)s/documento")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2.800,00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=HYPERLINK("https://www.leilaoonline.net/lote/detalhe/248810", "6011")</f>
      </c>
      <c r="B93" s="4" t="s">
        <f>=HYPERLINK("https://www.leilaoonline.net/lote/detalhe/248810", " QUINTA RODA P/ CAMINHÃO CANAVIEIRO")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=HYPERLINK("https://www.leilaoonline.net/lote/detalhe/248811", "6012")</f>
      </c>
      <c r="B94" s="4" t="s">
        <f>=HYPERLINK("https://www.leilaoonline.net/lote/detalhe/248811", " LOTE DE VIDROS/COM JANELAS DIVERSOS")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=HYPERLINK("https://www.leilaoonline.net/lote/detalhe/248815", "6014")</f>
      </c>
      <c r="B95" s="4" t="s">
        <f>=HYPERLINK("https://www.leilaoonline.net/lote/detalhe/248815", "GRADE ARADORA CIVEMASA CANAVIEIRA 20X34 " X 370MM 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=HYPERLINK("https://www.leilaoonline.net/lote/detalhe/248808", "6015")</f>
      </c>
      <c r="B96" s="4" t="s">
        <f>=HYPERLINK("https://www.leilaoonline.net/lote/detalhe/248808", " CARCAÇA DIFERENCIAL SCANIA 9114 - ANO 2014")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4.700,00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=HYPERLINK("https://www.leilaoonline.net/lote/detalhe/248820", "6018")</f>
      </c>
      <c r="B97" s="4" t="s">
        <f>=HYPERLINK("https://www.leilaoonline.net/lote/detalhe/248820", " Aprox. 20 Rolamentos industriais (8 un.6322 c3, 5 un. 6319 c3 e outros)")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1.100,00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=HYPERLINK("https://www.leilaoonline.net/lote/detalhe/248819", "6019")</f>
      </c>
      <c r="B98" s="4" t="s">
        <f>=HYPERLINK("https://www.leilaoonline.net/lote/detalhe/248819", " Aprox. 27 unidades de Bobinas 24V")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=HYPERLINK("https://www.leilaoonline.net/lote/detalhe/248822", "6023")</f>
      </c>
      <c r="B99" s="4" t="s">
        <f>=HYPERLINK("https://www.leilaoonline.net/lote/detalhe/248822", "02 EIXOS CLARCK DIRECIONAL COMPLETO COM RODAS / PNEUS (4 RODAS E 4 PNEUS)")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=HYPERLINK("https://www.leilaoonline.net/lote/detalhe/248838", "6024")</f>
      </c>
      <c r="B100" s="4" t="s">
        <f>=HYPERLINK("https://www.leilaoonline.net/lote/detalhe/248838", "COMPRESSOR PARAFUSO SCHULTZ 4030")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28.000,00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=HYPERLINK("https://www.leilaoonline.net/lote/detalhe/248847", "6027")</f>
      </c>
      <c r="B101" s="4" t="s">
        <f>=HYPERLINK("https://www.leilaoonline.net/lote/detalhe/248847", "CONTAINER 6 MTS")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=HYPERLINK("https://www.leilaoonline.net/lote/detalhe/248816", "6028")</f>
      </c>
      <c r="B102" s="4" t="s">
        <f>=HYPERLINK("https://www.leilaoonline.net/lote/detalhe/248816", " 02  tanques de caminhão")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=HYPERLINK("https://www.leilaoonline.net/lote/detalhe/248817", "6029")</f>
      </c>
      <c r="B103" s="4" t="s">
        <f>=HYPERLINK("https://www.leilaoonline.net/lote/detalhe/248817", " Bancada de teste Wabco")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=HYPERLINK("https://www.leilaoonline.net/lote/detalhe/248818", "6030")</f>
      </c>
      <c r="B104" s="4" t="s">
        <f>=HYPERLINK("https://www.leilaoonline.net/lote/detalhe/248818", " Maquina de rebitar freio")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=HYPERLINK("https://www.leilaoonline.net/lote/detalhe/248827", "6033")</f>
      </c>
      <c r="B105" s="4" t="s">
        <f>=HYPERLINK("https://www.leilaoonline.net/lote/detalhe/248827", "1 Compressor")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=HYPERLINK("https://www.leilaoonline.net/lote/detalhe/248825", "6034")</f>
      </c>
      <c r="B106" s="4" t="s">
        <f>=HYPERLINK("https://www.leilaoonline.net/lote/detalhe/248825", " 4 tomadas de força sendo; 2  - Eaton 8 marchas, 1 - Eaton 10 marchas e1 -ZF")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=HYPERLINK("https://www.leilaoonline.net/lote/detalhe/248826", "6035")</f>
      </c>
      <c r="B107" s="4" t="s">
        <f>=HYPERLINK("https://www.leilaoonline.net/lote/detalhe/248826", " 7 filtros Tecfil  PSL523")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=HYPERLINK("https://www.leilaoonline.net/lote/detalhe/248832", "6041")</f>
      </c>
      <c r="B108" s="4" t="s">
        <f>=HYPERLINK("https://www.leilaoonline.net/lote/detalhe/248832", " Tanque Coral 2.000 litros com Bomba Andrade Masp 51. Marcas Jacto/Andrade. Ano 2010")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14.000,00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=HYPERLINK("https://www.leilaoonline.net/lote/detalhe/248835", "6044")</f>
      </c>
      <c r="B109" s="4" t="s">
        <f>=HYPERLINK("https://www.leilaoonline.net/lote/detalhe/248835", " DIFERENCIAL VOLVO FH 400 ANO 2010")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=HYPERLINK("https://www.leilaoonline.net/lote/detalhe/248836", "6045")</f>
      </c>
      <c r="B110" s="4" t="s">
        <f>=HYPERLINK("https://www.leilaoonline.net/lote/detalhe/248836", "TANQUE DE AÇO CARBONO CAPACIDADE 60.000 LITROS - COM ESCADA MARINHEIRO")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=HYPERLINK("https://www.leilaoonline.net/lote/detalhe/248848", "6057")</f>
      </c>
      <c r="B111" s="4" t="s">
        <f>=HYPERLINK("https://www.leilaoonline.net/lote/detalhe/248848", "Redutor De Velocidade Flender 500cv")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=HYPERLINK("https://www.leilaoonline.net/lote/detalhe/248874", "6060")</f>
      </c>
      <c r="B112" s="4" t="s">
        <f>=HYPERLINK("https://www.leilaoonline.net/lote/detalhe/248874", " Motor de popa Suzuki de 40hp")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=HYPERLINK("https://www.leilaoonline.net/lote/detalhe/248872", "6061")</f>
      </c>
      <c r="B113" s="4" t="s">
        <f>=HYPERLINK("https://www.leilaoonline.net/lote/detalhe/248872", " Peça de trator valtra valmet, lateral corneta completa com carcaça, eixos, engrenagens, cubos, e sistema de freios")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=HYPERLINK("https://www.leilaoonline.net/lote/detalhe/248873", "6062")</f>
      </c>
      <c r="B114" s="4" t="s">
        <f>=HYPERLINK("https://www.leilaoonline.net/lote/detalhe/248873", " motor  vw 2.3 preparado para aeronaves ou carros de competição,  tem 2.300 cilindradas e 2 velas por cilindros")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=HYPERLINK("https://www.leilaoonline.net/lote/detalhe/248859", "6063")</f>
      </c>
      <c r="B115" s="4" t="s">
        <f>=HYPERLINK("https://www.leilaoonline.net/lote/detalhe/248859", " lote de pecas de irrigação,  com conexões de linha, registros e 2 canhões proagro modelo 2.700")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=HYPERLINK("https://www.leilaoonline.net/lote/detalhe/248858", "6064")</f>
      </c>
      <c r="B116" s="4" t="s">
        <f>=HYPERLINK("https://www.leilaoonline.net/lote/detalhe/248858", " motor  estacionário  marca yanmar modelo B10")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=HYPERLINK("https://www.leilaoonline.net/lote/detalhe/248857", "6065")</f>
      </c>
      <c r="B117" s="4" t="s">
        <f>=HYPERLINK("https://www.leilaoonline.net/lote/detalhe/248857", " Varredeira mecanica de 6m³ com motor próprio")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250.000,00</t>
        </is>
      </c>
      <c r="F117" s="4" t="inlineStr">
        <is>
          <t>2000.00</t>
        </is>
      </c>
    </row>
    <row collapsed="false" customFormat="false" customHeight="false" hidden="false" ht="12.1" outlineLevel="0" r="118">
      <c r="A118" s="5" t="s">
        <f>=HYPERLINK("https://www.leilaoonline.net/lote/detalhe/248863", "6067")</f>
      </c>
      <c r="B118" s="4" t="s">
        <f>=HYPERLINK("https://www.leilaoonline.net/lote/detalhe/248863", " Bicicleta elétrica , marca Track e Bikes, modelo TKX 900")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2.300,00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=HYPERLINK("https://www.leilaoonline.net/lote/detalhe/248862", "6068")</f>
      </c>
      <c r="B119" s="4" t="s">
        <f>=HYPERLINK("https://www.leilaoonline.net/lote/detalhe/248862", " Carbureteira automática grande")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=HYPERLINK("https://www.leilaoonline.net/lote/detalhe/248851", "6069")</f>
      </c>
      <c r="B120" s="4" t="s">
        <f>=HYPERLINK("https://www.leilaoonline.net/lote/detalhe/248851", " 02 pistões hidráulicos de levante da plataforma da colheitadeira Massey Ferguson ou Ideal")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=HYPERLINK("https://www.leilaoonline.net/lote/detalhe/248856", "6070")</f>
      </c>
      <c r="B121" s="4" t="s">
        <f>=HYPERLINK("https://www.leilaoonline.net/lote/detalhe/248856", " Pára-choque de trator Valtra Valmet")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=HYPERLINK("https://www.leilaoonline.net/lote/detalhe/248900", "6071")</f>
      </c>
      <c r="B122" s="4" t="s">
        <f>=HYPERLINK("https://www.leilaoonline.net/lote/detalhe/248900", " Par de pneus traseiros da colheitadeira JD 1175, completo com aros, camara e pneus 10.5x18")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=HYPERLINK("https://www.leilaoonline.net/lote/detalhe/248853", "6072")</f>
      </c>
      <c r="B123" s="4" t="s">
        <f>=HYPERLINK("https://www.leilaoonline.net/lote/detalhe/248853", " Par de rodas militares completo com aro. Serve em caminhões e tratores, com camaras e pneus 15.5x18")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=HYPERLINK("https://www.leilaoonline.net/lote/detalhe/248864", "6073")</f>
      </c>
      <c r="B124" s="4" t="s">
        <f>=HYPERLINK("https://www.leilaoonline.net/lote/detalhe/248864", " Unidade hidráulica contendo, reservatorio, comando hidráulico, bomba hidráulica e 2 pistões hidráulicos")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=HYPERLINK("https://www.leilaoonline.net/lote/detalhe/248869", "6075")</f>
      </c>
      <c r="B125" s="4" t="s">
        <f>=HYPERLINK("https://www.leilaoonline.net/lote/detalhe/248869", " Bomba modelo caracol de alta vazão. Saida de 6 polegadas")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=HYPERLINK("https://www.leilaoonline.net/lote/detalhe/248854", "6076")</f>
      </c>
      <c r="B126" s="4" t="s">
        <f>=HYPERLINK("https://www.leilaoonline.net/lote/detalhe/248854", " Lote contendo 02 centros de rodas originais valtra A850, (servível em outros modelos), 01 kit de peso meia lua para Massey Ferguson, 04 pesos originais Valtra 685 e 03 pesos dianteiros do trator Malves")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4.300,00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=HYPERLINK("https://www.leilaoonline.net/lote/detalhe/248852", "6079")</f>
      </c>
      <c r="B127" s="4" t="s">
        <f>=HYPERLINK("https://www.leilaoonline.net/lote/detalhe/248852", " Pneu 18.4.30")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=HYPERLINK("https://www.leilaoonline.net/lote/detalhe/248866", "6080")</f>
      </c>
      <c r="B128" s="4" t="s">
        <f>=HYPERLINK("https://www.leilaoonline.net/lote/detalhe/248866", " Reservatorio plástico original do pulverizador Jacto Arbus 2000")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=HYPERLINK("https://www.leilaoonline.net/lote/detalhe/248861", "6081")</f>
      </c>
      <c r="B129" s="4" t="s">
        <f>=HYPERLINK("https://www.leilaoonline.net/lote/detalhe/248861", " Roda original do Trator Valtra 785, completa com aro, camara e pneu pirelli 18.8.30")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=HYPERLINK("https://www.leilaoonline.net/lote/detalhe/248871", "6082")</f>
      </c>
      <c r="B130" s="4" t="s">
        <f>=HYPERLINK("https://www.leilaoonline.net/lote/detalhe/248871", "  Arado de 3 aivecas reversível no pistão hidráulico")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=HYPERLINK("https://www.leilaoonline.net/lote/detalhe/248870", "6083")</f>
      </c>
      <c r="B131" s="4" t="s">
        <f>=HYPERLINK("https://www.leilaoonline.net/lote/detalhe/248870", " Pulverizador Condor de 800 litros com bomba JP75. Sem uso")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=HYPERLINK("https://www.leilaoonline.net/lote/detalhe/248860", "6084")</f>
      </c>
      <c r="B132" s="4" t="s">
        <f>=HYPERLINK("https://www.leilaoonline.net/lote/detalhe/248860", " Grade frontal de parachoques de tratores")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=HYPERLINK("https://www.leilaoonline.net/lote/detalhe/248868", "6086")</f>
      </c>
      <c r="B133" s="4" t="s">
        <f>=HYPERLINK("https://www.leilaoonline.net/lote/detalhe/248868", " 02 unidades Suporte de paralama para trofor Ford linha 600, 610 e 630,")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=HYPERLINK("https://www.leilaoonline.net/lote/detalhe/248850", "6087")</f>
      </c>
      <c r="B134" s="4" t="s">
        <f>=HYPERLINK("https://www.leilaoonline.net/lote/detalhe/248850", " Extensor Volute para adaptar em turbina de pulverizadores natali, k.o ou fmc")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=HYPERLINK("https://www.leilaoonline.net/lote/detalhe/248865", "6088")</f>
      </c>
      <c r="B135" s="4" t="s">
        <f>=HYPERLINK("https://www.leilaoonline.net/lote/detalhe/248865", " Redutor de engrenagens retirado de uma roçadeira")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=HYPERLINK("https://www.leilaoonline.net/lote/detalhe/248867", "6090")</f>
      </c>
      <c r="B136" s="4" t="s">
        <f>=HYPERLINK("https://www.leilaoonline.net/lote/detalhe/248867", " Pneu com roda traseira original retirada de trator Valtra A850 (servível em outrosmodelos), completa com aro presilhas duplas, camara e pneu marca Fate, medida 18.4.30")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=HYPERLINK("https://www.leilaoonline.net/lote/detalhe/248855", "6091")</f>
      </c>
      <c r="B137" s="4" t="s">
        <f>=HYPERLINK("https://www.leilaoonline.net/lote/detalhe/248855", " Plantadeira SEM USO. PST PLUS FLEX de 7 linhas PANTOGRÁFICA. Modificada com kits de melhorias instalados. Veja especificações")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132.000,00</t>
        </is>
      </c>
      <c r="F137" s="4" t="inlineStr">
        <is>
          <t>2000.00</t>
        </is>
      </c>
    </row>
    <row collapsed="false" customFormat="false" customHeight="false" hidden="false" ht="12.1" outlineLevel="0" r="138">
      <c r="A138" s="5" t="s">
        <f>=HYPERLINK("https://www.leilaoonline.net/lote/detalhe/248879", "6092")</f>
      </c>
      <c r="B138" s="4" t="s">
        <f>=HYPERLINK("https://www.leilaoonline.net/lote/detalhe/248879", "Bomba roda d'água , Rochfer")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=HYPERLINK("https://www.leilaoonline.net/lote/detalhe/248920", "6093")</f>
      </c>
      <c r="B139" s="4" t="s">
        <f>=HYPERLINK("https://www.leilaoonline.net/lote/detalhe/248920", "Cabine de caminhão Dodge D750")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=HYPERLINK("https://www.leilaoonline.net/lote/detalhe/248959", "6094")</f>
      </c>
      <c r="B140" s="4" t="s">
        <f>=HYPERLINK("https://www.leilaoonline.net/lote/detalhe/248959", "Roçadeira kamaq tipo falcon 13. Ccom 2 caixas de engrenagens. Cabeçalho de deslocamento lateral rápido.")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19.000,00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=HYPERLINK("https://www.leilaoonline.net/lote/detalhe/248960", "6095")</f>
      </c>
      <c r="B141" s="4" t="s">
        <f>=HYPERLINK("https://www.leilaoonline.net/lote/detalhe/248960", "Roçadeira Kamaq Frontkop 115 II leve")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=HYPERLINK("https://www.leilaoonline.net/lote/detalhe/248884", "6112")</f>
      </c>
      <c r="B142" s="4" t="s">
        <f>=HYPERLINK("https://www.leilaoonline.net/lote/detalhe/248884", " Aprox. 124 Itens de peças para Rompedor Pneumático Tex 31/41. (Veja o Descritivo)")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=HYPERLINK("https://www.leilaoonline.net/lote/detalhe/248883", "6113")</f>
      </c>
      <c r="B143" s="4" t="s">
        <f>=HYPERLINK("https://www.leilaoonline.net/lote/detalhe/248883", " Aprox. 50 Peças de Veiculos Fiat, GM e VW. (Veja o Descritivo)")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=HYPERLINK("https://www.leilaoonline.net/lote/detalhe/248885", "6114")</f>
      </c>
      <c r="B144" s="4" t="s">
        <f>=HYPERLINK("https://www.leilaoonline.net/lote/detalhe/248885", "Motor diesel Rhino 6 Cilindros para Escavadeira New Holland E385")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19.000,00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=HYPERLINK("https://www.leilaoonline.net/lote/detalhe/248886", "6115")</f>
      </c>
      <c r="B145" s="4" t="s">
        <f>=HYPERLINK("https://www.leilaoonline.net/lote/detalhe/248886", "Motor diesel Rhino 6 Cilindros para Escavadeira New Holland E385")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19.000,00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=HYPERLINK("https://www.leilaoonline.net/lote/detalhe/248887", "6116")</f>
      </c>
      <c r="B146" s="4" t="s">
        <f>=HYPERLINK("https://www.leilaoonline.net/lote/detalhe/248887", " Aprox. 37 unidades de Punhos para Perfuratriz e Bitz Botão. Veja especificações")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=HYPERLINK("https://www.leilaoonline.net/lote/detalhe/249834", "6120")</f>
      </c>
      <c r="B147" s="4" t="s">
        <f>=HYPERLINK("https://www.leilaoonline.net/lote/detalhe/249834", "Dobradiças aprox 10 mil unid")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=HYPERLINK("https://www.leilaoonline.net/lote/detalhe/249835", "6121")</f>
      </c>
      <c r="B148" s="4" t="s">
        <f>=HYPERLINK("https://www.leilaoonline.net/lote/detalhe/249835", "Dobradiças aprox 10 mil unid")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=HYPERLINK("https://www.leilaoonline.net/lote/detalhe/249836", "6122")</f>
      </c>
      <c r="B149" s="4" t="s">
        <f>=HYPERLINK("https://www.leilaoonline.net/lote/detalhe/249836", "Caixa Pallet 80x80x65 cm  marca John Deere PY2215")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=HYPERLINK("https://www.leilaoonline.net/lote/detalhe/248927", "6200")</f>
      </c>
      <c r="B150" s="4" t="s">
        <f>=HYPERLINK("https://www.leilaoonline.net/lote/detalhe/248927", " 02 Unidades de Resfriadores em aço inox para refrigerante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18.000,00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=HYPERLINK("https://www.leilaoonline.net/lote/detalhe/248926", "6201")</f>
      </c>
      <c r="B151" s="4" t="s">
        <f>=HYPERLINK("https://www.leilaoonline.net/lote/detalhe/248926", " 02 Carregadores de bateria – marca Adelco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=HYPERLINK("https://www.leilaoonline.net/lote/detalhe/248929", "6203")</f>
      </c>
      <c r="B152" s="4" t="s">
        <f>=HYPERLINK("https://www.leilaoonline.net/lote/detalhe/248929", " 25 conjuntos de rodas e pneus 295 – seminovos em ótimo estado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=HYPERLINK("https://www.leilaoonline.net/lote/detalhe/248956", "6501")</f>
      </c>
      <c r="B153" s="4" t="s">
        <f>=HYPERLINK("https://www.leilaoonline.net/lote/detalhe/248956",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=HYPERLINK("https://www.leilaoonline.net/lote/detalhe/248943", "6502")</f>
      </c>
      <c r="B154" s="4" t="s">
        <f>=HYPERLINK("https://www.leilaoonline.net/lote/detalhe/248943",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=HYPERLINK("https://www.leilaoonline.net/lote/detalhe/248954", "6503")</f>
      </c>
      <c r="B155" s="4" t="s">
        <f>=HYPERLINK("https://www.leilaoonline.net/lote/detalhe/248954",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=HYPERLINK("https://www.leilaoonline.net/lote/detalhe/248945", "6504")</f>
      </c>
      <c r="B156" s="4" t="s">
        <f>=HYPERLINK("https://www.leilaoonline.net/lote/detalhe/248945",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=HYPERLINK("https://www.leilaoonline.net/lote/detalhe/248944", "6506")</f>
      </c>
      <c r="B157" s="4" t="s">
        <f>=HYPERLINK("https://www.leilaoonline.net/lote/detalhe/248944",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=HYPERLINK("https://www.leilaoonline.net/lote/detalhe/248947", "6507")</f>
      </c>
      <c r="B158" s="4" t="s">
        <f>=HYPERLINK("https://www.leilaoonline.net/lote/detalhe/248947",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=HYPERLINK("https://www.leilaoonline.net/lote/detalhe/248949", "6508")</f>
      </c>
      <c r="B159" s="4" t="s">
        <f>=HYPERLINK("https://www.leilaoonline.net/lote/detalhe/248949",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=HYPERLINK("https://www.leilaoonline.net/lote/detalhe/248946", "6509")</f>
      </c>
      <c r="B160" s="4" t="s">
        <f>=HYPERLINK("https://www.leilaoonline.net/lote/detalhe/248946",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=HYPERLINK("https://www.leilaoonline.net/lote/detalhe/248958", "6510")</f>
      </c>
      <c r="B161" s="4" t="s">
        <f>=HYPERLINK("https://www.leilaoonline.net/lote/detalhe/248958",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=HYPERLINK("https://www.leilaoonline.net/lote/detalhe/248948", "6511")</f>
      </c>
      <c r="B162" s="4" t="s">
        <f>=HYPERLINK("https://www.leilaoonline.net/lote/detalhe/248948", " Gerador de Fluxo de Ar Modelo GF-2000")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=HYPERLINK("https://www.leilaoonline.net/lote/detalhe/248957", "6512")</f>
      </c>
      <c r="B163" s="4" t="s">
        <f>=HYPERLINK("https://www.leilaoonline.net/lote/detalhe/248957", " Gerador de Fluxo de Ar Modelo GF-2000")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=HYPERLINK("https://www.leilaoonline.net/lote/detalhe/248953", "6513")</f>
      </c>
      <c r="B164" s="4" t="s">
        <f>=HYPERLINK("https://www.leilaoonline.net/lote/detalhe/248953", " Gerador de Fluxo de Ar Modelo GF-2000")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=HYPERLINK("https://www.leilaoonline.net/lote/detalhe/248952", "6514")</f>
      </c>
      <c r="B165" s="4" t="s">
        <f>=HYPERLINK("https://www.leilaoonline.net/lote/detalhe/248952", " Gerador de Fluxo de Ar Modelo GF-2000")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=HYPERLINK("https://www.leilaoonline.net/lote/detalhe/248951", "6515")</f>
      </c>
      <c r="B166" s="4" t="s">
        <f>=HYPERLINK("https://www.leilaoonline.net/lote/detalhe/248951", " Gerador de Fluxo de Ar Modelo GF-2000")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=HYPERLINK("https://www.leilaoonline.net/lote/detalhe/248950", "6516")</f>
      </c>
      <c r="B167" s="4" t="s">
        <f>=HYPERLINK("https://www.leilaoonline.net/lote/detalhe/248950", " Gerador de Fluxo de Ar Modelo GF-2000")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=HYPERLINK("https://www.leilaoonline.net/lote/detalhe/248955", "6517")</f>
      </c>
      <c r="B168" s="4" t="s">
        <f>=HYPERLINK("https://www.leilaoonline.net/lote/detalhe/248955", " Gerador de Fluxo de Ar Modelo GF-2000")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=HYPERLINK("https://www.leilaoonline.net/lote/detalhe/249768", "6601")</f>
      </c>
      <c r="B169" s="4" t="s">
        <f>=HYPERLINK("https://www.leilaoonline.net/lote/detalhe/249768", " CABINE DE AUDIOMETRIA")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=HYPERLINK("https://www.leilaoonline.net/lote/detalhe/249771", "6602")</f>
      </c>
      <c r="B170" s="4" t="s">
        <f>=HYPERLINK("https://www.leilaoonline.net/lote/detalhe/249771", " CONDULETES DIVERSOS")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=HYPERLINK("https://www.leilaoonline.net/lote/detalhe/249769", "6603")</f>
      </c>
      <c r="B171" s="4" t="s">
        <f>=HYPERLINK("https://www.leilaoonline.net/lote/detalhe/249769", " 12 REFLETORES À PROVA DE EXPLOSÃO E 3 REFLETORES DIVERSOS")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=HYPERLINK("https://www.leilaoonline.net/lote/detalhe/249772", "6604")</f>
      </c>
      <c r="B172" s="4" t="s">
        <f>=HYPERLINK("https://www.leilaoonline.net/lote/detalhe/249772", " Aprox. 12  Impressoras HP Officejet 7110")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=HYPERLINK("https://www.leilaoonline.net/lote/detalhe/249770", "6605")</f>
      </c>
      <c r="B173" s="4" t="s">
        <f>=HYPERLINK("https://www.leilaoonline.net/lote/detalhe/249770", " RECEPTORES DE ANTENA PARABÓLICA")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=HYPERLINK("https://www.leilaoonline.net/lote/detalhe/249773", "6606")</f>
      </c>
      <c r="B174" s="4" t="s">
        <f>=HYPERLINK("https://www.leilaoonline.net/lote/detalhe/249773", " Aprox. 37 Caixas montagem painel eletrico (vazias). Com suporte Pés")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=HYPERLINK("https://www.leilaoonline.net/lote/detalhe/249774", "6607")</f>
      </c>
      <c r="B175" s="4" t="s">
        <f>=HYPERLINK("https://www.leilaoonline.net/lote/detalhe/249774", " Aprox. 96 Caixas montagem painel eletrico (vazias)")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6.000,00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=HYPERLINK("https://www.leilaoonline.net/lote/detalhe/248985", "7007")</f>
      </c>
      <c r="B176" s="4" t="s">
        <f>=HYPERLINK("https://www.leilaoonline.net/lote/detalhe/248985", " MÁQUINA DE SORVETE EXPRESSO CREMORELLA – MSC 300 - Até 300 casquinhas/hora; * Possui 2 cubas de 9 litros cada; * Possui 2 cilindros de 1,8 litros cada; * Aerador; * Trifásico 220v; * Trifásico 380v; * Contador de sorvetes; * Expansão direta; * Gabinete inox; * Agitador de Calda;")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11.500,00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=HYPERLINK("https://www.leilaoonline.net/lote/detalhe/248984", "7008")</f>
      </c>
      <c r="B177" s="4" t="s">
        <f>=HYPERLINK("https://www.leilaoonline.net/lote/detalhe/248984",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=HYPERLINK("https://www.leilaoonline.net/lote/detalhe/248982", "7009")</f>
      </c>
      <c r="B178" s="4" t="s">
        <f>=HYPERLINK("https://www.leilaoonline.net/lote/detalhe/248982", " Máquina de Café Profissional - Sanremo Capri Duo - 220v - - Entrada: 220v - usado, funcionando")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=HYPERLINK("https://www.leilaoonline.net/lote/detalhe/248983", "7010")</f>
      </c>
      <c r="B179" s="4" t="s">
        <f>=HYPERLINK("https://www.leilaoonline.net/lote/detalhe/248983",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4.250,00</t>
        </is>
      </c>
      <c r="F179" s="4" t="inlineStr">
        <is>
          <t>350.00</t>
        </is>
      </c>
    </row>
    <row collapsed="false" customFormat="false" customHeight="false" hidden="false" ht="12.1" outlineLevel="0" r="180">
      <c r="A180" s="5" t="s">
        <f>=HYPERLINK("https://www.leilaoonline.net/lote/detalhe/248987", "7011")</f>
      </c>
      <c r="B180" s="4" t="s">
        <f>=HYPERLINK("https://www.leilaoonline.net/lote/detalhe/248987", "MULT-GRILL BACON 220V")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=HYPERLINK("https://www.leilaoonline.net/lote/detalhe/248988", "7012")</f>
      </c>
      <c r="B181" s="4" t="s">
        <f>=HYPERLINK("https://www.leilaoonline.net/lote/detalhe/248988", "10 UN.  FECHADURAS ELETROMAGNETICAS GEM-800")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=HYPERLINK("https://www.leilaoonline.net/lote/detalhe/248989", "7013")</f>
      </c>
      <c r="B182" s="4" t="s">
        <f>=HYPERLINK("https://www.leilaoonline.net/lote/detalhe/248989", "APROX.. 38 UN. CONTROLE DE ACESSO-LEITOR AUTONOMO ASSA ABLOY V-KPRIL")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1.800,00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=HYPERLINK("https://www.leilaoonline.net/lote/detalhe/248890", "7014")</f>
      </c>
      <c r="B183" s="4" t="s">
        <f>=HYPERLINK("https://www.leilaoonline.net/lote/detalhe/248890", "CARRETA REBOQUE BAÚ ANO 2022 (SEM  USO)")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=HYPERLINK("https://www.leilaoonline.net/lote/detalhe/248909", "7021")</f>
      </c>
      <c r="B184" s="4" t="s">
        <f>=HYPERLINK("https://www.leilaoonline.net/lote/detalhe/248909", " PROTETOR DE SERRA CIRCULAR - 5PÇS(COD. 05)")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=HYPERLINK("https://www.leilaoonline.net/lote/detalhe/248908", "7023")</f>
      </c>
      <c r="B185" s="4" t="s">
        <f>=HYPERLINK("https://www.leilaoonline.net/lote/detalhe/248908", " CAIXAS DE HIDRANTES - 4PÇS(COD.07)")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=HYPERLINK("https://www.leilaoonline.net/lote/detalhe/248907", "7025")</f>
      </c>
      <c r="B186" s="4" t="s">
        <f>=HYPERLINK("https://www.leilaoonline.net/lote/detalhe/248907", " MANGUEIRAS DE BORRACHA SINTÉTICA 3/4" X 10.000MM - APROX. 45 PÇS(COD.10)")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=HYPERLINK("https://www.leilaoonline.net/lote/detalhe/248910", "7030")</f>
      </c>
      <c r="B187" s="4" t="s">
        <f>=HYPERLINK("https://www.leilaoonline.net/lote/detalhe/248910", " [ LANCES POR KG ] APROX. 4,5 TONELADAS - COLUNA DE MONTANTE MARCA ÁGUIA COM 6,30 DE COMPRIMENTO APROX. 120 PÇS(COD.28)")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4,50</t>
        </is>
      </c>
      <c r="F187" s="4" t="inlineStr">
        <is>
          <t>0.30</t>
        </is>
      </c>
    </row>
    <row collapsed="false" customFormat="false" customHeight="false" hidden="false" ht="12.1" outlineLevel="0" r="188">
      <c r="A188" s="5" t="s">
        <f>=HYPERLINK("https://www.leilaoonline.net/lote/detalhe/248912", "7033")</f>
      </c>
      <c r="B188" s="4" t="s">
        <f>=HYPERLINK("https://www.leilaoonline.net/lote/detalhe/248912", " [ LANCES POR KG ] APROX. 900 KG - LONGARINAS ÁGUIA 1,40(COD.34)")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5,50</t>
        </is>
      </c>
      <c r="F188" s="4" t="inlineStr">
        <is>
          <t>0.30</t>
        </is>
      </c>
    </row>
    <row collapsed="false" customFormat="false" customHeight="false" hidden="false" ht="12.1" outlineLevel="0" r="189">
      <c r="A189" s="5" t="s">
        <f>=HYPERLINK("https://www.leilaoonline.net/lote/detalhe/248962", "7035")</f>
      </c>
      <c r="B189" s="4" t="s">
        <f>=HYPERLINK("https://www.leilaoonline.net/lote/detalhe/248962", "APROX. 123 LUMINÁRIAS DE LED - SENDO: PAINEL QUADRADO 60X62 - 104PÇS - 1240X310 5PÇS  / RED 400MM 8PÇS / POSTE 6PÇS   ( COD. 37)")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=HYPERLINK("https://www.leilaoonline.net/lote/detalhe/248963", "7036")</f>
      </c>
      <c r="B190" s="4" t="s">
        <f>=HYPERLINK("https://www.leilaoonline.net/lote/detalhe/248963", "APROX.  500 CHAVES MANUAIS / COMBINADA/BOCA E ESTRIA (COD. 38)")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=HYPERLINK("https://www.leilaoonline.net/lote/detalhe/248964", "7037")</f>
      </c>
      <c r="B191" s="4" t="s">
        <f>=HYPERLINK("https://www.leilaoonline.net/lote/detalhe/248964", "13 BOMBAS DIVERSOS MODELOS E TAMANHOS (COD. 39)")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=HYPERLINK("https://www.leilaoonline.net/lote/detalhe/248966", "7038")</f>
      </c>
      <c r="B192" s="4" t="s">
        <f>=HYPERLINK("https://www.leilaoonline.net/lote/detalhe/248966", "308 UNIDADES - LONGARINAS COMPRIMENTO 2,22 MTS. (COD. 40)")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19.000,00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=HYPERLINK("https://www.leilaoonline.net/lote/detalhe/248967", "7039")</f>
      </c>
      <c r="B193" s="4" t="s">
        <f>=HYPERLINK("https://www.leilaoonline.net/lote/detalhe/248967", "[ VÍDEOS ] Aprox. 20 ESTRUTURAS DE AÇO PARA ARMAZENAGEM DE TUBOS - APENAS AS ESTRUTURAS (COD. 41)")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3.800,00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=HYPERLINK("https://www.leilaoonline.net/lote/detalhe/248901", "7040")</f>
      </c>
      <c r="B194" s="4" t="s">
        <f>=HYPERLINK("https://www.leilaoonline.net/lote/detalhe/248901", "Dois Rompedores Montamber SC-36 ano 2011. SEM USO")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15.000,00</t>
        </is>
      </c>
      <c r="F194" s="4" t="inlineStr">
        <is>
          <t>750.00</t>
        </is>
      </c>
    </row>
    <row collapsed="false" customFormat="false" customHeight="false" hidden="false" ht="12.1" outlineLevel="0" r="195">
      <c r="A195" s="5" t="s">
        <f>=HYPERLINK("https://www.leilaoonline.net/lote/detalhe/248942", "8001")</f>
      </c>
      <c r="B195" s="4" t="s">
        <f>=HYPERLINK("https://www.leilaoonline.net/lote/detalhe/248942", " [ LANCES POR METRO ] Aprox. 624m de Cabo de Alumínio Protegido BRASCOOPER ANTI-TRACKING 90 graus – XLPE - 185mm 15KV")</f>
      </c>
      <c r="C195" s="4" t="inlineStr">
        <is>
          <t>Lote retirado</t>
        </is>
      </c>
      <c r="D195" s="4" t="inlineStr">
        <is>
          <t>0</t>
        </is>
      </c>
      <c r="E195" s="5" t="inlineStr">
        <is>
          <t>15,00</t>
        </is>
      </c>
      <c r="F195" s="4" t="inlineStr">
        <is>
          <t>1.00</t>
        </is>
      </c>
    </row>
    <row collapsed="false" customFormat="false" customHeight="false" hidden="false" ht="12.1" outlineLevel="0" r="196">
      <c r="A196" s="5" t="s">
        <f>=HYPERLINK("https://www.leilaoonline.net/lote/detalhe/248941", "8002")</f>
      </c>
      <c r="B196" s="4" t="s">
        <f>=HYPERLINK("https://www.leilaoonline.net/lote/detalhe/248941", " [ LANCES POR METRO ] Aprox. 380m de Cabo de Alumínio Protegido BRASCOOPER ANTI-TRACKING 90 graus – XLPE - 185mm 15KV")</f>
      </c>
      <c r="C196" s="4" t="inlineStr">
        <is>
          <t>Lote retirado</t>
        </is>
      </c>
      <c r="D196" s="4" t="inlineStr">
        <is>
          <t>0</t>
        </is>
      </c>
      <c r="E196" s="5" t="inlineStr">
        <is>
          <t>15,00</t>
        </is>
      </c>
      <c r="F196" s="4" t="inlineStr">
        <is>
          <t>1.00</t>
        </is>
      </c>
    </row>
    <row collapsed="false" customFormat="false" customHeight="false" hidden="false" ht="12.1" outlineLevel="0" r="197">
      <c r="A197" s="5" t="s">
        <f>=HYPERLINK("https://www.leilaoonline.net/lote/detalhe/248934", "8003")</f>
      </c>
      <c r="B197" s="4" t="s">
        <f>=HYPERLINK("https://www.leilaoonline.net/lote/detalhe/248934", " [ LANCES POR METRO ] Aprox. 305m de Cabo de Alumínio Protegido BRASCOOPER ANTI-TRACKING 90 graus – XLPE - 185mm 15KV")</f>
      </c>
      <c r="C197" s="4" t="inlineStr">
        <is>
          <t>Lote retirado</t>
        </is>
      </c>
      <c r="D197" s="4" t="inlineStr">
        <is>
          <t>0</t>
        </is>
      </c>
      <c r="E197" s="5" t="inlineStr">
        <is>
          <t>15,00</t>
        </is>
      </c>
      <c r="F197" s="4" t="inlineStr">
        <is>
          <t>1.00</t>
        </is>
      </c>
    </row>
    <row collapsed="false" customFormat="false" customHeight="false" hidden="false" ht="12.1" outlineLevel="0" r="198">
      <c r="A198" s="5" t="s">
        <f>=HYPERLINK("https://www.leilaoonline.net/lote/detalhe/248938", "8004")</f>
      </c>
      <c r="B198" s="4" t="s">
        <f>=HYPERLINK("https://www.leilaoonline.net/lote/detalhe/248938", " [ LANCES POR METRO ] Aprox. 520m de Cabo de Alumínio Protegido BRASCOOPER ANTI-TRACKING 90 graus – XLPE - 185mm 15KV")</f>
      </c>
      <c r="C198" s="4" t="inlineStr">
        <is>
          <t>Lote retirado</t>
        </is>
      </c>
      <c r="D198" s="4" t="inlineStr">
        <is>
          <t>0</t>
        </is>
      </c>
      <c r="E198" s="5" t="inlineStr">
        <is>
          <t>15,00</t>
        </is>
      </c>
      <c r="F198" s="4" t="inlineStr">
        <is>
          <t>1.00</t>
        </is>
      </c>
    </row>
    <row collapsed="false" customFormat="false" customHeight="false" hidden="false" ht="12.1" outlineLevel="0" r="199">
      <c r="A199" s="5" t="s">
        <f>=HYPERLINK("https://www.leilaoonline.net/lote/detalhe/248940", "8005")</f>
      </c>
      <c r="B199" s="4" t="s">
        <f>=HYPERLINK("https://www.leilaoonline.net/lote/detalhe/248940", " [ LANCES POR METRO ] Aprox. 339m de Cabo de Alumínio Protegido BRASCOOPER ANTI-TRACKING 90 graus – XLPE - 185mm 15KV")</f>
      </c>
      <c r="C199" s="4" t="inlineStr">
        <is>
          <t>Lote retirado</t>
        </is>
      </c>
      <c r="D199" s="4" t="inlineStr">
        <is>
          <t>0</t>
        </is>
      </c>
      <c r="E199" s="5" t="inlineStr">
        <is>
          <t>15,00</t>
        </is>
      </c>
      <c r="F199" s="4" t="inlineStr">
        <is>
          <t>1.00</t>
        </is>
      </c>
    </row>
    <row collapsed="false" customFormat="false" customHeight="false" hidden="false" ht="12.1" outlineLevel="0" r="200">
      <c r="A200" s="5" t="s">
        <f>=HYPERLINK("https://www.leilaoonline.net/lote/detalhe/248935", "8006")</f>
      </c>
      <c r="B200" s="4" t="s">
        <f>=HYPERLINK("https://www.leilaoonline.net/lote/detalhe/248935", " [ LANCES POR METRO ] Aprox. 350m de Cabo de Alumínio Protegido BRASCOOPER ANTI-TRACKING 90 graus – XLPE - 185mm 15KV")</f>
      </c>
      <c r="C200" s="4" t="inlineStr">
        <is>
          <t>Lote retirado</t>
        </is>
      </c>
      <c r="D200" s="4" t="inlineStr">
        <is>
          <t>0</t>
        </is>
      </c>
      <c r="E200" s="5" t="inlineStr">
        <is>
          <t>15,00</t>
        </is>
      </c>
      <c r="F200" s="4" t="inlineStr">
        <is>
          <t>1.00</t>
        </is>
      </c>
    </row>
    <row collapsed="false" customFormat="false" customHeight="false" hidden="false" ht="12.1" outlineLevel="0" r="201">
      <c r="A201" s="5" t="s">
        <f>=HYPERLINK("https://www.leilaoonline.net/lote/detalhe/248936", "8007")</f>
      </c>
      <c r="B201" s="4" t="s">
        <f>=HYPERLINK("https://www.leilaoonline.net/lote/detalhe/248936", " [ LANCES POR METRO ] Aprox. 445m de Cabo de Alumínio Protegido BRASCOOPER ANTI-TRACKING 90 graus – XLPE - 185mm 15KV")</f>
      </c>
      <c r="C201" s="4" t="inlineStr">
        <is>
          <t>Lote retirado</t>
        </is>
      </c>
      <c r="D201" s="4" t="inlineStr">
        <is>
          <t>0</t>
        </is>
      </c>
      <c r="E201" s="5" t="inlineStr">
        <is>
          <t>15,00</t>
        </is>
      </c>
      <c r="F201" s="4" t="inlineStr">
        <is>
          <t>1.00</t>
        </is>
      </c>
    </row>
    <row collapsed="false" customFormat="false" customHeight="false" hidden="false" ht="12.1" outlineLevel="0" r="202">
      <c r="A202" s="5" t="s">
        <f>=HYPERLINK("https://www.leilaoonline.net/lote/detalhe/248939", "8008")</f>
      </c>
      <c r="B202" s="4" t="s">
        <f>=HYPERLINK("https://www.leilaoonline.net/lote/detalhe/248939", " [ LANCES POR METRO ] Aprox. 420m de Cabo de Alumínio Protegido BRASCOOPER ANTI-TRACKING 90 graus – XLPE - 185mm 15KV")</f>
      </c>
      <c r="C202" s="4" t="inlineStr">
        <is>
          <t>Lote retirado</t>
        </is>
      </c>
      <c r="D202" s="4" t="inlineStr">
        <is>
          <t>0</t>
        </is>
      </c>
      <c r="E202" s="5" t="inlineStr">
        <is>
          <t>15,00</t>
        </is>
      </c>
      <c r="F202" s="4" t="inlineStr">
        <is>
          <t>1.00</t>
        </is>
      </c>
    </row>
    <row collapsed="false" customFormat="false" customHeight="false" hidden="false" ht="12.1" outlineLevel="0" r="203">
      <c r="A203" s="5" t="s">
        <f>=HYPERLINK("https://www.leilaoonline.net/lote/detalhe/248937", "8009")</f>
      </c>
      <c r="B203" s="4" t="s">
        <f>=HYPERLINK("https://www.leilaoonline.net/lote/detalhe/248937", " [ LANCES POR METRO ] Aprox. 100m de Cabo de Alumínio Protegido BRASCOOPER ANTI-TRACKING 90 graus – XLPE - 185mm 15KV")</f>
      </c>
      <c r="C203" s="4" t="inlineStr">
        <is>
          <t>Lote retirado</t>
        </is>
      </c>
      <c r="D203" s="4" t="inlineStr">
        <is>
          <t>0</t>
        </is>
      </c>
      <c r="E203" s="5" t="inlineStr">
        <is>
          <t>15,00</t>
        </is>
      </c>
      <c r="F203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2026-06-29T05:33:22.00Z</dcterms:created>
  <dc:creator>Tellks Tecnologia</dc:creator>
  <cp:revision>0</cp:revision>
</cp:coreProperties>
</file>