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7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MOTONIVELADORA CATERPILLAR - SAVEIROS - MOTORES - PEÇAS - GOL - CÂMBIOS -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11/10/2024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=HYPERLINK("https://www.leilaoonline.net/lote/detalhe/249693", "002")</f>
      </c>
      <c r="B11" s="4" t="s">
        <f>=HYPERLINK("https://www.leilaoonline.net/lote/detalhe/249693", " MOTONIVELADORA PATROL; MARCA CATERPILLAR; MODELO 120 B - FUNCIONANDO")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25.000,00</t>
        </is>
      </c>
      <c r="F11" s="4" t="inlineStr">
        <is>
          <t>1250.00</t>
        </is>
      </c>
    </row>
    <row collapsed="false" customFormat="false" customHeight="false" hidden="false" ht="12.1" outlineLevel="0" r="12">
      <c r="A12" s="5" t="s">
        <f>=HYPERLINK("https://www.leilaoonline.net/lote/detalhe/249687", "003")</f>
      </c>
      <c r="B12" s="4" t="s">
        <f>=HYPERLINK("https://www.leilaoonline.net/lote/detalhe/249687", " MOTONIVELADORA PATROL; MARCA CATERPILLAR; MODELO 120 B - FUNCIONANDO")</f>
      </c>
      <c r="C12" s="4" t="inlineStr">
        <is>
          <t>Não vendido</t>
        </is>
      </c>
      <c r="D12" s="4" t="inlineStr">
        <is>
          <t>1</t>
        </is>
      </c>
      <c r="E12" s="5" t="inlineStr">
        <is>
          <t>25.000,00</t>
        </is>
      </c>
      <c r="F12" s="4" t="inlineStr">
        <is>
          <t>1250.00</t>
        </is>
      </c>
    </row>
    <row collapsed="false" customFormat="false" customHeight="false" hidden="false" ht="12.1" outlineLevel="0" r="13">
      <c r="A13" s="5" t="s">
        <f>=HYPERLINK("https://www.leilaoonline.net/lote/detalhe/249683", "005")</f>
      </c>
      <c r="B13" s="4" t="s">
        <f>=HYPERLINK("https://www.leilaoonline.net/lote/detalhe/249683", "CAMINHÃO SEM CARROCERIA; MARCA CHEVROLET; MODELO D11.000")</f>
      </c>
      <c r="C13" s="4" t="inlineStr">
        <is>
          <t>Não vendido</t>
        </is>
      </c>
      <c r="D13" s="4" t="inlineStr">
        <is>
          <t>3</t>
        </is>
      </c>
      <c r="E13" s="5" t="inlineStr">
        <is>
          <t>3.500,00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=HYPERLINK("https://www.leilaoonline.net/lote/detalhe/249690", "010")</f>
      </c>
      <c r="B14" s="4" t="s">
        <f>=HYPERLINK("https://www.leilaoonline.net/lote/detalhe/249690", " VW/KOMBI 1.0; ANO 2011/2012; COR BRANCA; ALCO./GASOL. - FUNCIONANDO")</f>
      </c>
      <c r="C14" s="4" t="inlineStr">
        <is>
          <t>Não vendido</t>
        </is>
      </c>
      <c r="D14" s="4" t="inlineStr">
        <is>
          <t>20</t>
        </is>
      </c>
      <c r="E14" s="5" t="inlineStr">
        <is>
          <t>20.000,00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=HYPERLINK("https://www.leilaoonline.net/lote/detalhe/249692", "011")</f>
      </c>
      <c r="B15" s="4" t="s">
        <f>=HYPERLINK("https://www.leilaoonline.net/lote/detalhe/249692", " VW/SAVEIRO 1.6; ANO 2006/2006; COR BRANCA; ALCO./GASOL. - FUNCIONANDO")</f>
      </c>
      <c r="C15" s="4" t="inlineStr">
        <is>
          <t>Não vendido</t>
        </is>
      </c>
      <c r="D15" s="4" t="inlineStr">
        <is>
          <t>23</t>
        </is>
      </c>
      <c r="E15" s="5" t="inlineStr">
        <is>
          <t>16.000,00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=HYPERLINK("https://www.leilaoonline.net/lote/detalhe/249689", "012")</f>
      </c>
      <c r="B16" s="4" t="s">
        <f>=HYPERLINK("https://www.leilaoonline.net/lote/detalhe/249689", " VW/SAVEIRO 1.8; ANO 2000/2001; COR AZUL; GASOLINA")</f>
      </c>
      <c r="C16" s="4" t="inlineStr">
        <is>
          <t>Vendido</t>
        </is>
      </c>
      <c r="D16" s="4" t="inlineStr">
        <is>
          <t>10</t>
        </is>
      </c>
      <c r="E16" s="5" t="inlineStr">
        <is>
          <t>8.500,00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=HYPERLINK("https://www.leilaoonline.net/lote/detalhe/249691", "013")</f>
      </c>
      <c r="B17" s="4" t="s">
        <f>=HYPERLINK("https://www.leilaoonline.net/lote/detalhe/249691", " VW/GOL 1.6; ANO 2010/2011; COR BRANCA; ALCO./GASOL. - FUNCIONANDO")</f>
      </c>
      <c r="C17" s="4" t="inlineStr">
        <is>
          <t>Não vendido</t>
        </is>
      </c>
      <c r="D17" s="4" t="inlineStr">
        <is>
          <t>19</t>
        </is>
      </c>
      <c r="E17" s="5" t="inlineStr">
        <is>
          <t>19.000,00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=HYPERLINK("https://www.leilaoonline.net/lote/detalhe/249685", "015")</f>
      </c>
      <c r="B18" s="4" t="s">
        <f>=HYPERLINK("https://www.leilaoonline.net/lote/detalhe/249685", " CAÇAMBA DO CAMINHÃO TOCO BASCULANTE 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3.000,00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=HYPERLINK("https://www.leilaoonline.net/lote/detalhe/249684", "021")</f>
      </c>
      <c r="B19" s="4" t="s">
        <f>=HYPERLINK("https://www.leilaoonline.net/lote/detalhe/249684", " 02 SPRED - DISTRIBUIDOR DE AGREGADOS; MARCA CMV")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5.000,00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=HYPERLINK("https://www.leilaoonline.net/lote/detalhe/249694", "026")</f>
      </c>
      <c r="B20" s="4" t="s">
        <f>=HYPERLINK("https://www.leilaoonline.net/lote/detalhe/249694", " MOTOR CAMINHÃO CHEVROLET; MARCA PERKINS; MODELO 6357; Á DIESEL; 6 CILINDROS")</f>
      </c>
      <c r="C20" s="4" t="inlineStr">
        <is>
          <t>Não vendido</t>
        </is>
      </c>
      <c r="D20" s="4" t="inlineStr">
        <is>
          <t>1</t>
        </is>
      </c>
      <c r="E20" s="5" t="inlineStr">
        <is>
          <t>250,00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=HYPERLINK("https://www.leilaoonline.net/lote/detalhe/249695", "030")</f>
      </c>
      <c r="B21" s="4" t="s">
        <f>=HYPERLINK("https://www.leilaoonline.net/lote/detalhe/249695", " LOTE COM 13 FEIXES DE MOLAS DE CAMINHÃO - DIVERSOS MODELOS")</f>
      </c>
      <c r="C21" s="4" t="inlineStr">
        <is>
          <t>Não vendido</t>
        </is>
      </c>
      <c r="D21" s="4" t="inlineStr">
        <is>
          <t>3</t>
        </is>
      </c>
      <c r="E21" s="5" t="inlineStr">
        <is>
          <t>2.000,00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=HYPERLINK("https://www.leilaoonline.net/lote/detalhe/249697", "031")</f>
      </c>
      <c r="B22" s="4" t="s">
        <f>=HYPERLINK("https://www.leilaoonline.net/lote/detalhe/249697", " LOTE COM 03 DIFERENCIAL THINKING - COMPLETO")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1.500,00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=HYPERLINK("https://www.leilaoonline.net/lote/detalhe/249698", "032")</f>
      </c>
      <c r="B23" s="4" t="s">
        <f>=HYPERLINK("https://www.leilaoonline.net/lote/detalhe/249698", " LOTE COM 01 DIFERENCIAL THINKING - PARCIAL")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250,00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=HYPERLINK("https://www.leilaoonline.net/lote/detalhe/249712", "033")</f>
      </c>
      <c r="B24" s="4" t="s">
        <f>=HYPERLINK("https://www.leilaoonline.net/lote/detalhe/249712", " CARCAÇA DE DIFERENCIAL THIKING")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250,00</t>
        </is>
      </c>
      <c r="F24" s="4" t="inlineStr">
        <is>
          <t>150.00</t>
        </is>
      </c>
    </row>
    <row collapsed="false" customFormat="false" customHeight="false" hidden="false" ht="12.1" outlineLevel="0" r="25">
      <c r="A25" s="5" t="s">
        <f>=HYPERLINK("https://www.leilaoonline.net/lote/detalhe/249703", "035")</f>
      </c>
      <c r="B25" s="4" t="s">
        <f>=HYPERLINK("https://www.leilaoonline.net/lote/detalhe/249703", " LOTE COM 07 MOTORES ELÉTRICOS - VÁRIOS COM DIVERSAS POTÊNCIAS")</f>
      </c>
      <c r="C25" s="4" t="inlineStr">
        <is>
          <t>Não vendido</t>
        </is>
      </c>
      <c r="D25" s="4" t="inlineStr">
        <is>
          <t>2</t>
        </is>
      </c>
      <c r="E25" s="5" t="inlineStr">
        <is>
          <t>1.500,00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=HYPERLINK("https://www.leilaoonline.net/lote/detalhe/249701", "036")</f>
      </c>
      <c r="B26" s="4" t="s">
        <f>=HYPERLINK("https://www.leilaoonline.net/lote/detalhe/249701", " MOTOR ELÉTRICO - C/ ACOPLAMENTO BOMBA D' ÁGUA")</f>
      </c>
      <c r="C26" s="4" t="inlineStr">
        <is>
          <t>Não vendido</t>
        </is>
      </c>
      <c r="D26" s="4" t="inlineStr">
        <is>
          <t>2</t>
        </is>
      </c>
      <c r="E26" s="5" t="inlineStr">
        <is>
          <t>500,00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=HYPERLINK("https://www.leilaoonline.net/lote/detalhe/249705", "040")</f>
      </c>
      <c r="B27" s="4" t="s">
        <f>=HYPERLINK("https://www.leilaoonline.net/lote/detalhe/249705", " LOTE COM 04 BOMBAS D' ÁGUA - PARA CAMINHÃO PIPA")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1.500,00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=HYPERLINK("https://www.leilaoonline.net/lote/detalhe/249704", "041")</f>
      </c>
      <c r="B28" s="4" t="s">
        <f>=HYPERLINK("https://www.leilaoonline.net/lote/detalhe/249704", " LOTE COM 09 CUICAS DE CAMINHÃO - DIVERSOS MODELOS COM VÁRIAS APLICAÇÕES")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250,00</t>
        </is>
      </c>
      <c r="F28" s="4" t="inlineStr">
        <is>
          <t>150.00</t>
        </is>
      </c>
    </row>
    <row collapsed="false" customFormat="false" customHeight="false" hidden="false" ht="12.1" outlineLevel="0" r="29">
      <c r="A29" s="5" t="s">
        <f>=HYPERLINK("https://www.leilaoonline.net/lote/detalhe/249707", "042")</f>
      </c>
      <c r="B29" s="4" t="s">
        <f>=HYPERLINK("https://www.leilaoonline.net/lote/detalhe/249707", " PISTÃO DE CAÇAMBA - PARA CAMINHÃO TOCO")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250,00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=HYPERLINK("https://www.leilaoonline.net/lote/detalhe/249710", "043")</f>
      </c>
      <c r="B30" s="4" t="s">
        <f>=HYPERLINK("https://www.leilaoonline.net/lote/detalhe/249710", " LOTE COM 02 CAIXAS SECAS - PARA CAMINHÃO MERCEDES")</f>
      </c>
      <c r="C30" s="4" t="inlineStr">
        <is>
          <t>Não vendido</t>
        </is>
      </c>
      <c r="D30" s="4" t="inlineStr">
        <is>
          <t>1</t>
        </is>
      </c>
      <c r="E30" s="5" t="inlineStr">
        <is>
          <t>50,00</t>
        </is>
      </c>
      <c r="F30" s="4" t="inlineStr">
        <is>
          <t>50.00</t>
        </is>
      </c>
    </row>
    <row collapsed="false" customFormat="false" customHeight="false" hidden="false" ht="12.1" outlineLevel="0" r="31">
      <c r="A31" s="5" t="s">
        <f>=HYPERLINK("https://www.leilaoonline.net/lote/detalhe/249708", "046")</f>
      </c>
      <c r="B31" s="4" t="s">
        <f>=HYPERLINK("https://www.leilaoonline.net/lote/detalhe/249708", " COMPACTADOR DE SOLO; MARCA WEBER; ANO 2013; Á GASOLINA 4T; 4HP - COM AVARIAS")</f>
      </c>
      <c r="C31" s="4" t="inlineStr">
        <is>
          <t>Não vendido</t>
        </is>
      </c>
      <c r="D31" s="4" t="inlineStr">
        <is>
          <t>1</t>
        </is>
      </c>
      <c r="E31" s="5" t="inlineStr">
        <is>
          <t>1.000,00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=HYPERLINK("https://www.leilaoonline.net/lote/detalhe/249702", "050")</f>
      </c>
      <c r="B32" s="4" t="s">
        <f>=HYPERLINK("https://www.leilaoonline.net/lote/detalhe/249702", " RADIADOR DE ÔNIBUS MERCEDES BENZ MARCO POLO")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250,00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=HYPERLINK("https://www.leilaoonline.net/lote/detalhe/249706", "051")</f>
      </c>
      <c r="B33" s="4" t="s">
        <f>=HYPERLINK("https://www.leilaoonline.net/lote/detalhe/249706", " COLMEIA RADIADOR DA MOTONIVELADORA 12E")</f>
      </c>
      <c r="C33" s="4" t="inlineStr">
        <is>
          <t>Não vendido</t>
        </is>
      </c>
      <c r="D33" s="4" t="inlineStr">
        <is>
          <t>1</t>
        </is>
      </c>
      <c r="E33" s="5" t="inlineStr">
        <is>
          <t>500,00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=HYPERLINK("https://www.leilaoonline.net/lote/detalhe/249711", "052")</f>
      </c>
      <c r="B34" s="4" t="s">
        <f>=HYPERLINK("https://www.leilaoonline.net/lote/detalhe/249711", " RADIADOR COMPLETO DA MOTONIVELADORA 120B")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1.000,00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=HYPERLINK("https://www.leilaoonline.net/lote/detalhe/249714", "055")</f>
      </c>
      <c r="B35" s="4" t="s">
        <f>=HYPERLINK("https://www.leilaoonline.net/lote/detalhe/249714", " RESERVATÓRIO DE ÓLEO HIDRÁULICOO")</f>
      </c>
      <c r="C35" s="4" t="inlineStr">
        <is>
          <t>Não vendido</t>
        </is>
      </c>
      <c r="D35" s="4" t="inlineStr">
        <is>
          <t>1</t>
        </is>
      </c>
      <c r="E35" s="5" t="inlineStr">
        <is>
          <t>250,00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=HYPERLINK("https://www.leilaoonline.net/lote/detalhe/249713", "056")</f>
      </c>
      <c r="B36" s="4" t="s">
        <f>=HYPERLINK("https://www.leilaoonline.net/lote/detalhe/249713", " RESERVATÓRIO DE ÓLEO HIDRÁULICO COMPLETO ")</f>
      </c>
      <c r="C36" s="4" t="inlineStr">
        <is>
          <t>Não vendido</t>
        </is>
      </c>
      <c r="D36" s="4" t="inlineStr">
        <is>
          <t>3</t>
        </is>
      </c>
      <c r="E36" s="5" t="inlineStr">
        <is>
          <t>1.500,00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=HYPERLINK("https://www.leilaoonline.net/lote/detalhe/249715", "057")</f>
      </c>
      <c r="B37" s="4" t="s">
        <f>=HYPERLINK("https://www.leilaoonline.net/lote/detalhe/249715", " RESERVATÓRIO DE ÓLEO O")</f>
      </c>
      <c r="C37" s="4" t="inlineStr">
        <is>
          <t>Não vendido</t>
        </is>
      </c>
      <c r="D37" s="4" t="inlineStr">
        <is>
          <t>1</t>
        </is>
      </c>
      <c r="E37" s="5" t="inlineStr">
        <is>
          <t>250,00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=HYPERLINK("https://www.leilaoonline.net/lote/detalhe/249719", "060")</f>
      </c>
      <c r="B38" s="4" t="s">
        <f>=HYPERLINK("https://www.leilaoonline.net/lote/detalhe/249719", " ROLO DE PNEU; MARCA TEMA TERRA; MODELO TEMA SP8000; ANO 1980")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35.000,00</t>
        </is>
      </c>
      <c r="F38" s="4" t="inlineStr">
        <is>
          <t>1250.00</t>
        </is>
      </c>
    </row>
    <row collapsed="false" customFormat="false" customHeight="false" hidden="false" ht="12.1" outlineLevel="0" r="39">
      <c r="A39" s="5" t="s">
        <f>=HYPERLINK("https://www.leilaoonline.net/lote/detalhe/249716", "063")</f>
      </c>
      <c r="B39" s="4" t="s">
        <f>=HYPERLINK("https://www.leilaoonline.net/lote/detalhe/249716", " LOTE COM 03 VÁLVULAS HIDRÁULICAS - NOVAS COM VÁRIAS APLICAÇÕES")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50,00</t>
        </is>
      </c>
      <c r="F39" s="4" t="inlineStr">
        <is>
          <t>50.00</t>
        </is>
      </c>
    </row>
    <row collapsed="false" customFormat="false" customHeight="false" hidden="false" ht="12.1" outlineLevel="0" r="40">
      <c r="A40" s="5" t="s">
        <f>=HYPERLINK("https://www.leilaoonline.net/lote/detalhe/249717", "064")</f>
      </c>
      <c r="B40" s="4" t="s">
        <f>=HYPERLINK("https://www.leilaoonline.net/lote/detalhe/249717", " LOTE COM 07 TOMADAS DE FORÇA - NOVAS COM VÁRIAS APLICAÇÕES")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4.000,00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=HYPERLINK("https://www.leilaoonline.net/lote/detalhe/249718", "065")</f>
      </c>
      <c r="B41" s="4" t="s">
        <f>=HYPERLINK("https://www.leilaoonline.net/lote/detalhe/249718", " LOTE COM 01 MÁQUINA DE SOLDA ELÉTRICA; MARCA DC BAMBOZZI; MODELO PICOLLA 401")</f>
      </c>
      <c r="C41" s="4" t="inlineStr">
        <is>
          <t>Não vendido</t>
        </is>
      </c>
      <c r="D41" s="4" t="inlineStr">
        <is>
          <t>3</t>
        </is>
      </c>
      <c r="E41" s="5" t="inlineStr">
        <is>
          <t>750,00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=HYPERLINK("https://www.leilaoonline.net/lote/detalhe/249720", "066")</f>
      </c>
      <c r="B42" s="4" t="s">
        <f>=HYPERLINK("https://www.leilaoonline.net/lote/detalhe/249720", " LOTE COM 02 MÁQUINAS DE SOLDA ELÉTRICA; MARCA DC BAMBOZZI; MODELO PICOLLA 401 - C/ AVARIAS")</f>
      </c>
      <c r="C42" s="4" t="inlineStr">
        <is>
          <t>Não vendido</t>
        </is>
      </c>
      <c r="D42" s="4" t="inlineStr">
        <is>
          <t>1</t>
        </is>
      </c>
      <c r="E42" s="5" t="inlineStr">
        <is>
          <t>250,00</t>
        </is>
      </c>
      <c r="F42" s="4" t="inlineStr">
        <is>
          <t>150.00</t>
        </is>
      </c>
    </row>
    <row collapsed="false" customFormat="false" customHeight="false" hidden="false" ht="12.1" outlineLevel="0" r="43">
      <c r="A43" s="5" t="s">
        <f>=HYPERLINK("https://www.leilaoonline.net/lote/detalhe/249722", "070")</f>
      </c>
      <c r="B43" s="4" t="s">
        <f>=HYPERLINK("https://www.leilaoonline.net/lote/detalhe/249722", " LOTE COM 09 ACOPLAMENTOS DE BOMBA - NOVAS COM VÁRIAS APLICAÇÕES")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1.500,00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=HYPERLINK("https://www.leilaoonline.net/lote/detalhe/249723", "072")</f>
      </c>
      <c r="B44" s="4" t="s">
        <f>=HYPERLINK("https://www.leilaoonline.net/lote/detalhe/249723", " CÂMBIO CLARK; MODELO 280V - COMPLETO")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500,00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=HYPERLINK("https://www.leilaoonline.net/lote/detalhe/249724", "073")</f>
      </c>
      <c r="B45" s="4" t="s">
        <f>=HYPERLINK("https://www.leilaoonline.net/lote/detalhe/249724", " CÂMBIO CLARK; MODELO 280V - COMPLETO 0")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500,00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=HYPERLINK("https://www.leilaoonline.net/lote/detalhe/249732", "074")</f>
      </c>
      <c r="B46" s="4" t="s">
        <f>=HYPERLINK("https://www.leilaoonline.net/lote/detalhe/249732", " CÂMBIO MERCEDES 1313 - COMPLETO")</f>
      </c>
      <c r="C46" s="4" t="inlineStr">
        <is>
          <t>Não vendido</t>
        </is>
      </c>
      <c r="D46" s="4" t="inlineStr">
        <is>
          <t>4</t>
        </is>
      </c>
      <c r="E46" s="5" t="inlineStr">
        <is>
          <t>1.250,00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=HYPERLINK("https://www.leilaoonline.net/lote/detalhe/249735", "075")</f>
      </c>
      <c r="B47" s="4" t="s">
        <f>=HYPERLINK("https://www.leilaoonline.net/lote/detalhe/249735", " LOTE COM 03 CÂMBIOS CLARK - PARCIAL")</f>
      </c>
      <c r="C47" s="4" t="inlineStr">
        <is>
          <t>Não vendido</t>
        </is>
      </c>
      <c r="D47" s="4" t="inlineStr">
        <is>
          <t>1</t>
        </is>
      </c>
      <c r="E47" s="5" t="inlineStr">
        <is>
          <t>250,00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=HYPERLINK("https://www.leilaoonline.net/lote/detalhe/249737", "076")</f>
      </c>
      <c r="B48" s="4" t="s">
        <f>=HYPERLINK("https://www.leilaoonline.net/lote/detalhe/249737", " GIRAFA / GUINCHO HIDRÁULICO; MÉDIO PORTE - USADO")</f>
      </c>
      <c r="C48" s="4" t="inlineStr">
        <is>
          <t>Não vendido</t>
        </is>
      </c>
      <c r="D48" s="4" t="inlineStr">
        <is>
          <t>1</t>
        </is>
      </c>
      <c r="E48" s="5" t="inlineStr">
        <is>
          <t>500,00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=HYPERLINK("https://www.leilaoonline.net/lote/detalhe/249738", "077")</f>
      </c>
      <c r="B49" s="4" t="s">
        <f>=HYPERLINK("https://www.leilaoonline.net/lote/detalhe/249738", " GIRAFA / GUINCHO HIDRÁULICO; GRANDE PORTE - USADO")</f>
      </c>
      <c r="C49" s="4" t="inlineStr">
        <is>
          <t>Não vendido</t>
        </is>
      </c>
      <c r="D49" s="4" t="inlineStr">
        <is>
          <t>1</t>
        </is>
      </c>
      <c r="E49" s="5" t="inlineStr">
        <is>
          <t>500,00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=HYPERLINK("https://www.leilaoonline.net/lote/detalhe/249739", "078")</f>
      </c>
      <c r="B50" s="4" t="s">
        <f>=HYPERLINK("https://www.leilaoonline.net/lote/detalhe/249739", " TALHA COM DOIS GUINCHOS - USADO")</f>
      </c>
      <c r="C50" s="4" t="inlineStr">
        <is>
          <t>Não vendido</t>
        </is>
      </c>
      <c r="D50" s="4" t="inlineStr">
        <is>
          <t>2</t>
        </is>
      </c>
      <c r="E50" s="5" t="inlineStr">
        <is>
          <t>1.500,00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=HYPERLINK("https://www.leilaoonline.net/lote/detalhe/249740", "080")</f>
      </c>
      <c r="B51" s="4" t="s">
        <f>=HYPERLINK("https://www.leilaoonline.net/lote/detalhe/249740", " FORMA GUIA E 1 MARTELO; MEDIDAS: 48 X 49")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250,00</t>
        </is>
      </c>
      <c r="F51" s="4" t="inlineStr">
        <is>
          <t>250.00</t>
        </is>
      </c>
    </row>
    <row collapsed="false" customFormat="false" customHeight="false" hidden="false" ht="12.1" outlineLevel="0" r="52">
      <c r="A52" s="5" t="s">
        <f>=HYPERLINK("https://www.leilaoonline.net/lote/detalhe/249742", "081")</f>
      </c>
      <c r="B52" s="4" t="s">
        <f>=HYPERLINK("https://www.leilaoonline.net/lote/detalhe/249742", " FORMA GUIA E 1 MARTELO; MEDIDAS: 65 X 15")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250,00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=HYPERLINK("https://www.leilaoonline.net/lote/detalhe/249744", "082")</f>
      </c>
      <c r="B53" s="4" t="s">
        <f>=HYPERLINK("https://www.leilaoonline.net/lote/detalhe/249744", " FORMA GUIA E 1 MARTELO; MEDIDAS: 42 X 20")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250,00</t>
        </is>
      </c>
      <c r="F53" s="4" t="inlineStr">
        <is>
          <t>250.00</t>
        </is>
      </c>
    </row>
    <row collapsed="false" customFormat="false" customHeight="false" hidden="false" ht="12.1" outlineLevel="0" r="54">
      <c r="A54" s="5" t="s">
        <f>=HYPERLINK("https://www.leilaoonline.net/lote/detalhe/249743", "083")</f>
      </c>
      <c r="B54" s="4" t="s">
        <f>=HYPERLINK("https://www.leilaoonline.net/lote/detalhe/249743", " FORMA GUIA E 1 MARTELO; MEDIDAS: 48,5 X 14,5")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250,00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=HYPERLINK("https://www.leilaoonline.net/lote/detalhe/249746", "084")</f>
      </c>
      <c r="B55" s="4" t="s">
        <f>=HYPERLINK("https://www.leilaoonline.net/lote/detalhe/249746", " FORMA GUIA E 1 MARTELO; MEDIDAS: 40 X 21,5")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250,00</t>
        </is>
      </c>
      <c r="F55" s="4" t="inlineStr">
        <is>
          <t>250.00</t>
        </is>
      </c>
    </row>
    <row collapsed="false" customFormat="false" customHeight="false" hidden="false" ht="12.1" outlineLevel="0" r="56">
      <c r="A56" s="5" t="s">
        <f>=HYPERLINK("https://www.leilaoonline.net/lote/detalhe/249748", "085")</f>
      </c>
      <c r="B56" s="4" t="s">
        <f>=HYPERLINK("https://www.leilaoonline.net/lote/detalhe/249748", " FORMA GUIA E 1 MARTELO; MEDIDAS: 52,5 X 23")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250,00</t>
        </is>
      </c>
      <c r="F56" s="4" t="inlineStr">
        <is>
          <t>250.00</t>
        </is>
      </c>
    </row>
    <row collapsed="false" customFormat="false" customHeight="false" hidden="false" ht="12.1" outlineLevel="0" r="57">
      <c r="A57" s="5" t="s">
        <f>=HYPERLINK("https://www.leilaoonline.net/lote/detalhe/249747", "086")</f>
      </c>
      <c r="B57" s="4" t="s">
        <f>=HYPERLINK("https://www.leilaoonline.net/lote/detalhe/249747", " FORMA GUIA E 1 MARTELO; MEDIDAS: 65,5 X 24")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250,00</t>
        </is>
      </c>
      <c r="F57" s="4" t="inlineStr">
        <is>
          <t>250.00</t>
        </is>
      </c>
    </row>
    <row collapsed="false" customFormat="false" customHeight="false" hidden="false" ht="12.1" outlineLevel="0" r="58">
      <c r="A58" s="5" t="s">
        <f>=HYPERLINK("https://www.leilaoonline.net/lote/detalhe/249745", "095")</f>
      </c>
      <c r="B58" s="4" t="s">
        <f>=HYPERLINK("https://www.leilaoonline.net/lote/detalhe/249745", " DIFERENCIAL ROCKWELL; CAMINHÃO 3/4 - COMPLETO")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2.500,00</t>
        </is>
      </c>
      <c r="F58" s="4" t="inlineStr">
        <is>
          <t>500.00</t>
        </is>
      </c>
    </row>
    <row collapsed="false" customFormat="false" customHeight="false" hidden="false" ht="12.1" outlineLevel="0" r="59">
      <c r="A59" s="5" t="s">
        <f>=HYPERLINK("https://www.leilaoonline.net/lote/detalhe/249749", "096")</f>
      </c>
      <c r="B59" s="4" t="s">
        <f>=HYPERLINK("https://www.leilaoonline.net/lote/detalhe/249749", " DIFERENCIAL ROCKWELL; CAMINHÃO 3/4; MODELO RS 220 - PARCIAL")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250,00</t>
        </is>
      </c>
      <c r="F59" s="4" t="inlineStr">
        <is>
          <t>250.00</t>
        </is>
      </c>
    </row>
    <row collapsed="false" customFormat="false" customHeight="false" hidden="false" ht="12.1" outlineLevel="0" r="60">
      <c r="A60" s="5" t="s">
        <f>=HYPERLINK("https://www.leilaoonline.net/lote/detalhe/249741", "100")</f>
      </c>
      <c r="B60" s="4" t="s">
        <f>=HYPERLINK("https://www.leilaoonline.net/lote/detalhe/249741", " GAIOLA DE PROTEÇÃO PARA ACENTAMENTO DE TUBO; MEDIDAS: 1,95 X 2,50m ")</f>
      </c>
      <c r="C60" s="4" t="inlineStr">
        <is>
          <t>Não vendido</t>
        </is>
      </c>
      <c r="D60" s="4" t="inlineStr">
        <is>
          <t>1</t>
        </is>
      </c>
      <c r="E60" s="5" t="inlineStr">
        <is>
          <t>250,00</t>
        </is>
      </c>
      <c r="F60" s="4" t="inlineStr">
        <is>
          <t>250.00</t>
        </is>
      </c>
    </row>
    <row collapsed="false" customFormat="false" customHeight="false" hidden="false" ht="12.1" outlineLevel="0" r="61">
      <c r="A61" s="5" t="s">
        <f>=HYPERLINK("https://www.leilaoonline.net/lote/detalhe/249750", "101")</f>
      </c>
      <c r="B61" s="4" t="s">
        <f>=HYPERLINK("https://www.leilaoonline.net/lote/detalhe/249750", " LOTE COM 04 CARCAÇAS DE CÂMBIO CLARK")</f>
      </c>
      <c r="C61" s="4" t="inlineStr">
        <is>
          <t>Não vendido</t>
        </is>
      </c>
      <c r="D61" s="4" t="inlineStr">
        <is>
          <t>1</t>
        </is>
      </c>
      <c r="E61" s="5" t="inlineStr">
        <is>
          <t>250,00</t>
        </is>
      </c>
      <c r="F61" s="4" t="inlineStr">
        <is>
          <t>250.00</t>
        </is>
      </c>
    </row>
    <row collapsed="false" customFormat="false" customHeight="false" hidden="false" ht="12.1" outlineLevel="0" r="62">
      <c r="A62" s="5" t="s">
        <f>=HYPERLINK("https://www.leilaoonline.net/lote/detalhe/249751", "102")</f>
      </c>
      <c r="B62" s="4" t="s">
        <f>=HYPERLINK("https://www.leilaoonline.net/lote/detalhe/249751", " CAIXA SECA CLARK")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250,00</t>
        </is>
      </c>
      <c r="F62" s="4" t="inlineStr">
        <is>
          <t>150.00</t>
        </is>
      </c>
    </row>
    <row collapsed="false" customFormat="false" customHeight="false" hidden="false" ht="12.1" outlineLevel="0" r="63">
      <c r="A63" s="5" t="s">
        <f>=HYPERLINK("https://www.leilaoonline.net/lote/detalhe/249752", "103")</f>
      </c>
      <c r="B63" s="4" t="s">
        <f>=HYPERLINK("https://www.leilaoonline.net/lote/detalhe/249752", " LOTE COM 02 TAMPAS DA DISTRIBUIÇÃO DE MOTOR ESTACIONÁRIO - DIVERSOS")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250,00</t>
        </is>
      </c>
      <c r="F63" s="4" t="inlineStr">
        <is>
          <t>250.00</t>
        </is>
      </c>
    </row>
    <row collapsed="false" customFormat="false" customHeight="false" hidden="false" ht="12.1" outlineLevel="0" r="64">
      <c r="A64" s="5" t="s">
        <f>=HYPERLINK("https://www.leilaoonline.net/lote/detalhe/249754", "104")</f>
      </c>
      <c r="B64" s="4" t="s">
        <f>=HYPERLINK("https://www.leilaoonline.net/lote/detalhe/249754", " TAMPA DA ADMISSÃO MOTOR PERKINS")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250,00</t>
        </is>
      </c>
      <c r="F64" s="4" t="inlineStr">
        <is>
          <t>150.00</t>
        </is>
      </c>
    </row>
    <row collapsed="false" customFormat="false" customHeight="false" hidden="false" ht="12.1" outlineLevel="0" r="65">
      <c r="A65" s="5" t="s">
        <f>=HYPERLINK("https://www.leilaoonline.net/lote/detalhe/249753", "105")</f>
      </c>
      <c r="B65" s="4" t="s">
        <f>=HYPERLINK("https://www.leilaoonline.net/lote/detalhe/249753", " KIT DE PROTEÇÃO DA ESCAVADEIRA  0")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250,00</t>
        </is>
      </c>
      <c r="F65" s="4" t="inlineStr">
        <is>
          <t>150.00</t>
        </is>
      </c>
    </row>
    <row collapsed="false" customFormat="false" customHeight="false" hidden="false" ht="12.1" outlineLevel="0" r="66">
      <c r="A66" s="5" t="s">
        <f>=HYPERLINK("https://www.leilaoonline.net/lote/detalhe/249775", "106")</f>
      </c>
      <c r="B66" s="4" t="s">
        <f>=HYPERLINK("https://www.leilaoonline.net/lote/detalhe/249775", " PARALAMA TRASEIRO DO LADO ESQUERDO - SCANIA HS 111")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25,00</t>
        </is>
      </c>
      <c r="F66" s="4" t="inlineStr">
        <is>
          <t>25.00</t>
        </is>
      </c>
    </row>
    <row collapsed="false" customFormat="false" customHeight="false" hidden="false" ht="12.1" outlineLevel="0" r="67">
      <c r="A67" s="5" t="s">
        <f>=HYPERLINK("https://www.leilaoonline.net/lote/detalhe/249755", "107")</f>
      </c>
      <c r="B67" s="4" t="s">
        <f>=HYPERLINK("https://www.leilaoonline.net/lote/detalhe/249755", " GAIOLA DE PROTEÇÃO PARA ACENTAMENTO DE TUBO; MEDIDAS: 3,30 X 2,50m")</f>
      </c>
      <c r="C67" s="4" t="inlineStr">
        <is>
          <t>Não vendido</t>
        </is>
      </c>
      <c r="D67" s="4" t="inlineStr">
        <is>
          <t>1</t>
        </is>
      </c>
      <c r="E67" s="5" t="inlineStr">
        <is>
          <t>250,00</t>
        </is>
      </c>
      <c r="F67" s="4" t="inlineStr">
        <is>
          <t>250.00</t>
        </is>
      </c>
    </row>
    <row collapsed="false" customFormat="false" customHeight="false" hidden="false" ht="12.1" outlineLevel="0" r="68">
      <c r="A68" s="5" t="s">
        <f>=HYPERLINK("https://www.leilaoonline.net/lote/detalhe/249756", "108")</f>
      </c>
      <c r="B68" s="4" t="s">
        <f>=HYPERLINK("https://www.leilaoonline.net/lote/detalhe/249756", " CAPOTA DE FIBRA DE VIDRO COM 03 PORTAS; COR BRANCO - SAVEIRO GIV")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250,00</t>
        </is>
      </c>
      <c r="F68" s="4" t="inlineStr">
        <is>
          <t>250.00</t>
        </is>
      </c>
    </row>
    <row collapsed="false" customFormat="false" customHeight="false" hidden="false" ht="12.1" outlineLevel="0" r="69">
      <c r="A69" s="5" t="s">
        <f>=HYPERLINK("https://www.leilaoonline.net/lote/detalhe/249757", "109")</f>
      </c>
      <c r="B69" s="4" t="s">
        <f>=HYPERLINK("https://www.leilaoonline.net/lote/detalhe/249757", " CONCHA DA RETRO ESCAVADEIRA CASE 580; MEDIDAS: 71 ALTURA X 37 LARGURA")</f>
      </c>
      <c r="C69" s="4" t="inlineStr">
        <is>
          <t>Não vendido</t>
        </is>
      </c>
      <c r="D69" s="4" t="inlineStr">
        <is>
          <t>1</t>
        </is>
      </c>
      <c r="E69" s="5" t="inlineStr">
        <is>
          <t>500,00</t>
        </is>
      </c>
      <c r="F69" s="4" t="inlineStr">
        <is>
          <t>250.00</t>
        </is>
      </c>
    </row>
    <row collapsed="false" customFormat="false" customHeight="false" hidden="false" ht="12.1" outlineLevel="0" r="70">
      <c r="A70" s="5" t="s">
        <f>=HYPERLINK("https://www.leilaoonline.net/lote/detalhe/249758", "110")</f>
      </c>
      <c r="B70" s="4" t="s">
        <f>=HYPERLINK("https://www.leilaoonline.net/lote/detalhe/249758", " PEÇAS DE CATERPILLAR - INFORMAÇÕES NO "DESCRITIVO DE ITENS" ABAIXO")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15.000,00</t>
        </is>
      </c>
      <c r="F70" s="4" t="inlineStr">
        <is>
          <t>1250.00</t>
        </is>
      </c>
    </row>
    <row collapsed="false" customFormat="false" customHeight="false" hidden="false" ht="12.1" outlineLevel="0" r="71">
      <c r="A71" s="5" t="s">
        <f>=HYPERLINK("https://www.leilaoonline.net/lote/detalhe/249759", "111")</f>
      </c>
      <c r="B71" s="4" t="s">
        <f>=HYPERLINK("https://www.leilaoonline.net/lote/detalhe/249759", "PEÇAS DE CHEVROLET - INFORMAÇÕES NO "DESCRITIVO DE ITENS" ABAIXO")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250,00</t>
        </is>
      </c>
      <c r="F71" s="4" t="inlineStr">
        <is>
          <t>150.00</t>
        </is>
      </c>
    </row>
    <row collapsed="false" customFormat="false" customHeight="false" hidden="false" ht="12.1" outlineLevel="0" r="72">
      <c r="A72" s="5" t="s">
        <f>=HYPERLINK("https://www.leilaoonline.net/lote/detalhe/249760", "112")</f>
      </c>
      <c r="B72" s="4" t="s">
        <f>=HYPERLINK("https://www.leilaoonline.net/lote/detalhe/249760", "PEÇAS DE VOLVO VM 260 - INFORMAÇÕES NO "DESCRITIVO DE ITENS" ABAIXO")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250,00</t>
        </is>
      </c>
      <c r="F72" s="4" t="inlineStr">
        <is>
          <t>150.00</t>
        </is>
      </c>
    </row>
    <row collapsed="false" customFormat="false" customHeight="false" hidden="false" ht="12.1" outlineLevel="0" r="73">
      <c r="A73" s="5" t="s">
        <f>=HYPERLINK("https://www.leilaoonline.net/lote/detalhe/249761", "113")</f>
      </c>
      <c r="B73" s="4" t="s">
        <f>=HYPERLINK("https://www.leilaoonline.net/lote/detalhe/249761", " PEÇAS DE PÁ CARREGADEIRA 930 - INFORMAÇÕES NO "DESCRITIVO DE ITENS" ABAIXO")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7.000,00</t>
        </is>
      </c>
      <c r="F73" s="4" t="inlineStr">
        <is>
          <t>500.00</t>
        </is>
      </c>
    </row>
    <row collapsed="false" customFormat="false" customHeight="false" hidden="false" ht="12.1" outlineLevel="0" r="74">
      <c r="A74" s="5" t="s">
        <f>=HYPERLINK("https://www.leilaoonline.net/lote/detalhe/249762", "114")</f>
      </c>
      <c r="B74" s="4" t="s">
        <f>=HYPERLINK("https://www.leilaoonline.net/lote/detalhe/249762", " PEÇAS DE FORD DE F600; F11000; 3040 - INFORMAÇÕES NO "DESCRITIVO DE ITENS" ABAIXO")</f>
      </c>
      <c r="C74" s="4" t="inlineStr">
        <is>
          <t>Não vendido</t>
        </is>
      </c>
      <c r="D74" s="4" t="inlineStr">
        <is>
          <t>1</t>
        </is>
      </c>
      <c r="E74" s="5" t="inlineStr">
        <is>
          <t>3.000,00</t>
        </is>
      </c>
      <c r="F74" s="4" t="inlineStr">
        <is>
          <t>500.00</t>
        </is>
      </c>
    </row>
    <row collapsed="false" customFormat="false" customHeight="false" hidden="false" ht="12.1" outlineLevel="0" r="75">
      <c r="A75" s="5" t="s">
        <f>=HYPERLINK("https://www.leilaoonline.net/lote/detalhe/249763", "115")</f>
      </c>
      <c r="B75" s="4" t="s">
        <f>=HYPERLINK("https://www.leilaoonline.net/lote/detalhe/249763", " PEÇAS DE MERCEDES 1313 - INFORMAÇÕES NO "DESCRITIVO DE ITENS" ABAIXO")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6.000,00</t>
        </is>
      </c>
      <c r="F75" s="4" t="inlineStr">
        <is>
          <t>500.00</t>
        </is>
      </c>
    </row>
    <row collapsed="false" customFormat="false" customHeight="false" hidden="false" ht="12.1" outlineLevel="0" r="76">
      <c r="A76" s="5" t="s">
        <f>=HYPERLINK("https://www.leilaoonline.net/lote/detalhe/249764", "116")</f>
      </c>
      <c r="B76" s="4" t="s">
        <f>=HYPERLINK("https://www.leilaoonline.net/lote/detalhe/249764", "PEÇAS DE MERCEDES 608 - INFORMAÇÕES NO "DESCRITIVO DE ITENS" ABAIXO")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4.000,00</t>
        </is>
      </c>
      <c r="F76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2026-09-29T02:38:43.00Z</dcterms:created>
  <dc:creator>Tellks Tecnologia</dc:creator>
  <cp:revision>0</cp:revision>
</cp:coreProperties>
</file>