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MISCELÂNEA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22/11/2024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=HYPERLINK("https://www.leilaoonline.net/lote/detalhe/254904", "005")</f>
      </c>
      <c r="B11" s="4" t="s">
        <f>=HYPERLINK("https://www.leilaoonline.net/lote/detalhe/254904", " Bancada de teste Wabco")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=HYPERLINK("https://www.leilaoonline.net/lote/detalhe/255004", "009")</f>
      </c>
      <c r="B12" s="4" t="s">
        <f>=HYPERLINK("https://www.leilaoonline.net/lote/detalhe/255004", "02 UN. RESERVATORIOS AGRICOLA 200LTS.")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=HYPERLINK("https://www.leilaoonline.net/lote/detalhe/254908", "010")</f>
      </c>
      <c r="B13" s="4" t="s">
        <f>=HYPERLINK("https://www.leilaoonline.net/lote/detalhe/254908", " Lote com Placas de Computador, processadores, roteadores, gabinetes de TV, cooler, modem, fontes, leitores de CD/DVD/ e leitores de cartão. Veja relação de itens.")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=HYPERLINK("https://www.leilaoonline.net/lote/detalhe/254910", "011")</f>
      </c>
      <c r="B14" s="4" t="s">
        <f>=HYPERLINK("https://www.leilaoonline.net/lote/detalhe/254910", " Lote com TVs, Placas de TVs, autofalantes de TVs, Placas de wi-fi, PLACA DE CAPTURA PIXEVIEW, e Placas Diversas. Veja relação de itens.")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=HYPERLINK("https://www.leilaoonline.net/lote/detalhe/254901", "012")</f>
      </c>
      <c r="B15" s="4" t="s">
        <f>=HYPERLINK("https://www.leilaoonline.net/lote/detalhe/254901", "1 contêiner de 6 mts")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8.400,00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=HYPERLINK("https://www.leilaoonline.net/lote/detalhe/254915", "013")</f>
      </c>
      <c r="B16" s="4" t="s">
        <f>=HYPERLINK("https://www.leilaoonline.net/lote/detalhe/254915", " Acessórios Diversos - Pós hospitalares - Vide relação em anexo.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=HYPERLINK("https://www.leilaoonline.net/lote/detalhe/255003", "017")</f>
      </c>
      <c r="B17" s="4" t="s">
        <f>=HYPERLINK("https://www.leilaoonline.net/lote/detalhe/255003", " BARRIL DE CARVALHO DE 200 LITROS. CHEIOS DE CACHAÇA ENVELHECIDA A 4 ANOS")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=HYPERLINK("https://www.leilaoonline.net/lote/detalhe/254900", "019")</f>
      </c>
      <c r="B18" s="4" t="s">
        <f>=HYPERLINK("https://www.leilaoonline.net/lote/detalhe/254900", "Caixa de direção de paleteira. Sem teste")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=HYPERLINK("https://www.leilaoonline.net/lote/detalhe/254899", "020")</f>
      </c>
      <c r="B19" s="4" t="s">
        <f>=HYPERLINK("https://www.leilaoonline.net/lote/detalhe/254899", "Lote de manequins de fibra com avarias.")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=HYPERLINK("https://www.leilaoonline.net/lote/detalhe/254919", "023")</f>
      </c>
      <c r="B20" s="4" t="s">
        <f>=HYPERLINK("https://www.leilaoonline.net/lote/detalhe/254919", "APROX. 142 ITENS: IMPRESSORAS, MONITORES, SCANER. CONFIRA RELAÇÃO")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=HYPERLINK("https://www.leilaoonline.net/lote/detalhe/254925", "029")</f>
      </c>
      <c r="B21" s="4" t="s">
        <f>=HYPERLINK("https://www.leilaoonline.net/lote/detalhe/254925", " 01 UN. - MOTOR 10 HP 380/660")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1.900,00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=HYPERLINK("https://www.leilaoonline.net/lote/detalhe/254922", "032")</f>
      </c>
      <c r="B22" s="4" t="s">
        <f>=HYPERLINK("https://www.leilaoonline.net/lote/detalhe/254922", " 01 UN. - MOTOR 10 HP 380/660")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1.900,00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=HYPERLINK("https://www.leilaoonline.net/lote/detalhe/254920", "038")</f>
      </c>
      <c r="B23" s="4" t="s">
        <f>=HYPERLINK("https://www.leilaoonline.net/lote/detalhe/254920", " 02 FRITADEIRAS A GÁS")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2.100,00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=HYPERLINK("https://www.leilaoonline.net/lote/detalhe/254923", "040")</f>
      </c>
      <c r="B24" s="4" t="s">
        <f>=HYPERLINK("https://www.leilaoonline.net/lote/detalhe/254923", " 50 BONÉS SORTIDOS")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=HYPERLINK("https://www.leilaoonline.net/lote/detalhe/255006", "045")</f>
      </c>
      <c r="B25" s="4" t="s">
        <f>=HYPERLINK("https://www.leilaoonline.net/lote/detalhe/255006", "COMPRESSOR DE AR INSENTO DE OLEO")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320,00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=HYPERLINK("https://www.leilaoonline.net/lote/detalhe/255007", "046")</f>
      </c>
      <c r="B26" s="4" t="s">
        <f>=HYPERLINK("https://www.leilaoonline.net/lote/detalhe/255007", "APROX. 330 UNIDADES  RÉGUA ACRILICA 50CM")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900,00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=HYPERLINK("https://www.leilaoonline.net/lote/detalhe/255008", "047")</f>
      </c>
      <c r="B27" s="4" t="s">
        <f>=HYPERLINK("https://www.leilaoonline.net/lote/detalhe/255008", "APROX. 250 UNIDADES APOIO DE TECLADO E MOUSE  - Medidas : 66x33x3")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4.000,00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=HYPERLINK("https://www.leilaoonline.net/lote/detalhe/254951", "055")</f>
      </c>
      <c r="B28" s="4" t="s">
        <f>=HYPERLINK("https://www.leilaoonline.net/lote/detalhe/254951", "CARRETINHA ESPETEIRA A GÁS - SEM PLACA - COM NOTA FISCAL")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2.900,00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=HYPERLINK("https://www.leilaoonline.net/lote/detalhe/254955", "061")</f>
      </c>
      <c r="B29" s="4" t="s">
        <f>=HYPERLINK("https://www.leilaoonline.net/lote/detalhe/254955", " 5 LAVADORAS - ACOMPANHA 5 MANGUEIRAS COM PISTOLA. SUCATA")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400,00</t>
        </is>
      </c>
      <c r="F29" s="4" t="inlineStr">
        <is>
          <t>30.00</t>
        </is>
      </c>
    </row>
    <row collapsed="false" customFormat="false" customHeight="false" hidden="false" ht="12.1" outlineLevel="0" r="30">
      <c r="A30" s="5" t="s">
        <f>=HYPERLINK("https://www.leilaoonline.net/lote/detalhe/254956", "062")</f>
      </c>
      <c r="B30" s="4" t="s">
        <f>=HYPERLINK("https://www.leilaoonline.net/lote/detalhe/254956", " 5 LAVADORAS - ACOMPANHA 5 MANGUEIRAS COM PISTOLA. SUCATA")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400,00</t>
        </is>
      </c>
      <c r="F30" s="4" t="inlineStr">
        <is>
          <t>30.00</t>
        </is>
      </c>
    </row>
    <row collapsed="false" customFormat="false" customHeight="false" hidden="false" ht="12.1" outlineLevel="0" r="31">
      <c r="A31" s="5" t="s">
        <f>=HYPERLINK("https://www.leilaoonline.net/lote/detalhe/254952", "063")</f>
      </c>
      <c r="B31" s="4" t="s">
        <f>=HYPERLINK("https://www.leilaoonline.net/lote/detalhe/254952", " 5 LAVADORAS - ACOMPANHA 5 MANGUEIRAS COM PISTOLA. SUCATA")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400,00</t>
        </is>
      </c>
      <c r="F31" s="4" t="inlineStr">
        <is>
          <t>30.00</t>
        </is>
      </c>
    </row>
    <row collapsed="false" customFormat="false" customHeight="false" hidden="false" ht="12.1" outlineLevel="0" r="32">
      <c r="A32" s="5" t="s">
        <f>=HYPERLINK("https://www.leilaoonline.net/lote/detalhe/254972", "066")</f>
      </c>
      <c r="B32" s="4" t="s">
        <f>=HYPERLINK("https://www.leilaoonline.net/lote/detalhe/254972", " Bomba inox com motor trifásico")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3.500,00</t>
        </is>
      </c>
      <c r="F32" s="4" t="inlineStr">
        <is>
          <t>350.00</t>
        </is>
      </c>
    </row>
    <row collapsed="false" customFormat="false" customHeight="false" hidden="false" ht="12.1" outlineLevel="0" r="33">
      <c r="A33" s="5" t="s">
        <f>=HYPERLINK("https://www.leilaoonline.net/lote/detalhe/254962", "067")</f>
      </c>
      <c r="B33" s="4" t="s">
        <f>=HYPERLINK("https://www.leilaoonline.net/lote/detalhe/254962", " Máquina de café /capuccino 110 v")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220,00</t>
        </is>
      </c>
      <c r="F33" s="4" t="inlineStr">
        <is>
          <t>75.00</t>
        </is>
      </c>
    </row>
    <row collapsed="false" customFormat="false" customHeight="false" hidden="false" ht="12.1" outlineLevel="0" r="34">
      <c r="A34" s="5" t="s">
        <f>=HYPERLINK("https://www.leilaoonline.net/lote/detalhe/254957", "068")</f>
      </c>
      <c r="B34" s="4" t="s">
        <f>=HYPERLINK("https://www.leilaoonline.net/lote/detalhe/254957", " 30 lâmpadas para abajur 110 e 220V")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120,00</t>
        </is>
      </c>
      <c r="F34" s="4" t="inlineStr">
        <is>
          <t>30.00</t>
        </is>
      </c>
    </row>
    <row collapsed="false" customFormat="false" customHeight="false" hidden="false" ht="12.1" outlineLevel="0" r="35">
      <c r="A35" s="5" t="s">
        <f>=HYPERLINK("https://www.leilaoonline.net/lote/detalhe/254971", "080")</f>
      </c>
      <c r="B35" s="4" t="s">
        <f>=HYPERLINK("https://www.leilaoonline.net/lote/detalhe/254971", " Prateleiras de aço")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380,00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=HYPERLINK("https://www.leilaoonline.net/lote/detalhe/254958", "087")</f>
      </c>
      <c r="B36" s="4" t="s">
        <f>=HYPERLINK("https://www.leilaoonline.net/lote/detalhe/254958", " Injetora de poliuretano precisa de reparos")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6.000,00</t>
        </is>
      </c>
      <c r="F36" s="4" t="inlineStr">
        <is>
          <t>450.00</t>
        </is>
      </c>
    </row>
    <row collapsed="false" customFormat="false" customHeight="false" hidden="false" ht="12.1" outlineLevel="0" r="37">
      <c r="A37" s="5" t="s">
        <f>=HYPERLINK("https://www.leilaoonline.net/lote/detalhe/254967", "089")</f>
      </c>
      <c r="B37" s="4" t="s">
        <f>=HYPERLINK("https://www.leilaoonline.net/lote/detalhe/254967", " Dois projetores antigos")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=HYPERLINK("https://www.leilaoonline.net/lote/detalhe/254969", "090")</f>
      </c>
      <c r="B38" s="4" t="s">
        <f>=HYPERLINK("https://www.leilaoonline.net/lote/detalhe/254969", " Caixa registradora ano 70")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=HYPERLINK("https://www.leilaoonline.net/lote/detalhe/254966", "091")</f>
      </c>
      <c r="B39" s="4" t="s">
        <f>=HYPERLINK("https://www.leilaoonline.net/lote/detalhe/254966", " Suqueira antiga 110v")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=HYPERLINK("https://www.leilaoonline.net/lote/detalhe/254963", "092")</f>
      </c>
      <c r="B40" s="4" t="s">
        <f>=HYPERLINK("https://www.leilaoonline.net/lote/detalhe/254963", " Máquina de sorvete e milk shake 220 v - sem teste no estado")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6.000,00</t>
        </is>
      </c>
      <c r="F40" s="4" t="inlineStr">
        <is>
          <t>450.00</t>
        </is>
      </c>
    </row>
    <row collapsed="false" customFormat="false" customHeight="false" hidden="false" ht="12.1" outlineLevel="0" r="41">
      <c r="A41" s="5" t="s">
        <f>=HYPERLINK("https://www.leilaoonline.net/lote/detalhe/254965", "093")</f>
      </c>
      <c r="B41" s="4" t="s">
        <f>=HYPERLINK("https://www.leilaoonline.net/lote/detalhe/254965", " Máquina de café /capuccino 110 v")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220,00</t>
        </is>
      </c>
      <c r="F41" s="4" t="inlineStr">
        <is>
          <t>75.00</t>
        </is>
      </c>
    </row>
    <row collapsed="false" customFormat="false" customHeight="false" hidden="false" ht="12.1" outlineLevel="0" r="42">
      <c r="A42" s="5" t="s">
        <f>=HYPERLINK("https://www.leilaoonline.net/lote/detalhe/254970", "094")</f>
      </c>
      <c r="B42" s="4" t="s">
        <f>=HYPERLINK("https://www.leilaoonline.net/lote/detalhe/254970", " 30 lâmpadas para abajur 110 e 220V")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120,00</t>
        </is>
      </c>
      <c r="F42" s="4" t="inlineStr">
        <is>
          <t>30.00</t>
        </is>
      </c>
    </row>
    <row collapsed="false" customFormat="false" customHeight="false" hidden="false" ht="12.1" outlineLevel="0" r="43">
      <c r="A43" s="5" t="s">
        <f>=HYPERLINK("https://www.leilaoonline.net/lote/detalhe/254961", "095")</f>
      </c>
      <c r="B43" s="4" t="s">
        <f>=HYPERLINK("https://www.leilaoonline.net/lote/detalhe/254961", " Sucata de carburadores aprox.50 peças")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380,00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=HYPERLINK("https://www.leilaoonline.net/lote/detalhe/254959", "097")</f>
      </c>
      <c r="B44" s="4" t="s">
        <f>=HYPERLINK("https://www.leilaoonline.net/lote/detalhe/254959", " 6 unid.Base de tv")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150,00</t>
        </is>
      </c>
      <c r="F44" s="4" t="inlineStr">
        <is>
          <t>30.00</t>
        </is>
      </c>
    </row>
    <row collapsed="false" customFormat="false" customHeight="false" hidden="false" ht="12.1" outlineLevel="0" r="45">
      <c r="A45" s="5" t="s">
        <f>=HYPERLINK("https://www.leilaoonline.net/lote/detalhe/255005", "098")</f>
      </c>
      <c r="B45" s="4" t="s">
        <f>=HYPERLINK("https://www.leilaoonline.net/lote/detalhe/255005", "Conjunto de 4 bancos +Mesa refrigerada  220 v com balde  funcionando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2.500,00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=HYPERLINK("https://www.leilaoonline.net/lote/detalhe/256332", "099")</f>
      </c>
      <c r="B46" s="4" t="s">
        <f>=HYPERLINK("https://www.leilaoonline.net/lote/detalhe/256332", " Multi split springer dutado 4 tr 220 v trifásico")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4.800,00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=HYPERLINK("https://www.leilaoonline.net/lote/detalhe/256327", "100")</f>
      </c>
      <c r="B47" s="4" t="s">
        <f>=HYPERLINK("https://www.leilaoonline.net/lote/detalhe/256327", " [ VÍDEO ] Lote de pacotes de moveis diversos")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2.800,00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=HYPERLINK("https://www.leilaoonline.net/lote/detalhe/256333", "101")</f>
      </c>
      <c r="B48" s="4" t="s">
        <f>=HYPERLINK("https://www.leilaoonline.net/lote/detalhe/256333", " churrasqueira eletrica 110 v Arke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580,00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=HYPERLINK("https://www.leilaoonline.net/lote/detalhe/256339", "102")</f>
      </c>
      <c r="B49" s="4" t="s">
        <f>=HYPERLINK("https://www.leilaoonline.net/lote/detalhe/256339", " 4 enceradeiras industrial")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850,00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=HYPERLINK("https://www.leilaoonline.net/lote/detalhe/256341", "103")</f>
      </c>
      <c r="B50" s="4" t="s">
        <f>=HYPERLINK("https://www.leilaoonline.net/lote/detalhe/256341", " Coifa galvanizada 2 metros")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850,00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=HYPERLINK("https://www.leilaoonline.net/lote/detalhe/256343", "104")</f>
      </c>
      <c r="B51" s="4" t="s">
        <f>=HYPERLINK("https://www.leilaoonline.net/lote/detalhe/256343", " purificador")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150,00</t>
        </is>
      </c>
      <c r="F51" s="4" t="inlineStr">
        <is>
          <t>20.00</t>
        </is>
      </c>
    </row>
    <row collapsed="false" customFormat="false" customHeight="false" hidden="false" ht="12.1" outlineLevel="0" r="52">
      <c r="A52" s="5" t="s">
        <f>=HYPERLINK("https://www.leilaoonline.net/lote/detalhe/256334", "105")</f>
      </c>
      <c r="B52" s="4" t="s">
        <f>=HYPERLINK("https://www.leilaoonline.net/lote/detalhe/256334", " aprox. 60 unidades meias adulto cano médio")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250,00</t>
        </is>
      </c>
      <c r="F52" s="4" t="inlineStr">
        <is>
          <t>10.00</t>
        </is>
      </c>
    </row>
    <row collapsed="false" customFormat="false" customHeight="false" hidden="false" ht="12.1" outlineLevel="0" r="53">
      <c r="A53" s="5" t="s">
        <f>=HYPERLINK("https://www.leilaoonline.net/lote/detalhe/256328", "106")</f>
      </c>
      <c r="B53" s="4" t="s">
        <f>=HYPERLINK("https://www.leilaoonline.net/lote/detalhe/256328", " 3 pçs para chopeira torneiras e extratora")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380,00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=HYPERLINK("https://www.leilaoonline.net/lote/detalhe/256335", "107")</f>
      </c>
      <c r="B54" s="4" t="s">
        <f>=HYPERLINK("https://www.leilaoonline.net/lote/detalhe/256335", " Helice de inox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780,00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=HYPERLINK("https://www.leilaoonline.net/lote/detalhe/256331", "108")</f>
      </c>
      <c r="B55" s="4" t="s">
        <f>=HYPERLINK("https://www.leilaoonline.net/lote/detalhe/256331", " Checkaut 2 metros")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750,00</t>
        </is>
      </c>
      <c r="F55" s="4" t="inlineStr">
        <is>
          <t>30.00</t>
        </is>
      </c>
    </row>
    <row collapsed="false" customFormat="false" customHeight="false" hidden="false" ht="12.1" outlineLevel="0" r="56">
      <c r="A56" s="5" t="s">
        <f>=HYPERLINK("https://www.leilaoonline.net/lote/detalhe/256326", "109")</f>
      </c>
      <c r="B56" s="4" t="s">
        <f>=HYPERLINK("https://www.leilaoonline.net/lote/detalhe/256326", " Fogão lofra italiano")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2.900,00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=HYPERLINK("https://www.leilaoonline.net/lote/detalhe/256324", "110")</f>
      </c>
      <c r="B57" s="4" t="s">
        <f>=HYPERLINK("https://www.leilaoonline.net/lote/detalhe/256324", " Joape de parede 220v")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670,00</t>
        </is>
      </c>
      <c r="F57" s="4" t="inlineStr">
        <is>
          <t>20.00</t>
        </is>
      </c>
    </row>
    <row collapsed="false" customFormat="false" customHeight="false" hidden="false" ht="12.1" outlineLevel="0" r="58">
      <c r="A58" s="5" t="s">
        <f>=HYPERLINK("https://www.leilaoonline.net/lote/detalhe/256338", "111")</f>
      </c>
      <c r="B58" s="4" t="s">
        <f>=HYPERLINK("https://www.leilaoonline.net/lote/detalhe/256338", " aprox. 50 unidades sortidas de capas iphone modelos Xr/12 mini/12 pro/11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380,00</t>
        </is>
      </c>
      <c r="F58" s="4" t="inlineStr">
        <is>
          <t>20.00</t>
        </is>
      </c>
    </row>
    <row collapsed="false" customFormat="false" customHeight="false" hidden="false" ht="12.1" outlineLevel="0" r="59">
      <c r="A59" s="5" t="s">
        <f>=HYPERLINK("https://www.leilaoonline.net/lote/detalhe/256344", "112")</f>
      </c>
      <c r="B59" s="4" t="s">
        <f>=HYPERLINK("https://www.leilaoonline.net/lote/detalhe/256344", " aprox. 50 unidades sortidas de capas iphone modelos Xr/12 mini/12 pro/11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380,00</t>
        </is>
      </c>
      <c r="F59" s="4" t="inlineStr">
        <is>
          <t>20.00</t>
        </is>
      </c>
    </row>
    <row collapsed="false" customFormat="false" customHeight="false" hidden="false" ht="12.1" outlineLevel="0" r="60">
      <c r="A60" s="5" t="s">
        <f>=HYPERLINK("https://www.leilaoonline.net/lote/detalhe/256342", "113")</f>
      </c>
      <c r="B60" s="4" t="s">
        <f>=HYPERLINK("https://www.leilaoonline.net/lote/detalhe/256342", " aprox. 50 unidades sortidas de capas iphone modelos Xr/12 mini/12 pro/11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380,00</t>
        </is>
      </c>
      <c r="F60" s="4" t="inlineStr">
        <is>
          <t>20.00</t>
        </is>
      </c>
    </row>
    <row collapsed="false" customFormat="false" customHeight="false" hidden="false" ht="12.1" outlineLevel="0" r="61">
      <c r="A61" s="5" t="s">
        <f>=HYPERLINK("https://www.leilaoonline.net/lote/detalhe/256329", "114")</f>
      </c>
      <c r="B61" s="4" t="s">
        <f>=HYPERLINK("https://www.leilaoonline.net/lote/detalhe/256329", " aprox. 50 unidades sortidas de capas iphone modelos Xr/12 mini/12 pro/11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380,00</t>
        </is>
      </c>
      <c r="F61" s="4" t="inlineStr">
        <is>
          <t>20.00</t>
        </is>
      </c>
    </row>
    <row collapsed="false" customFormat="false" customHeight="false" hidden="false" ht="12.1" outlineLevel="0" r="62">
      <c r="A62" s="5" t="s">
        <f>=HYPERLINK("https://www.leilaoonline.net/lote/detalhe/254974", "115")</f>
      </c>
      <c r="B62" s="4" t="s">
        <f>=HYPERLINK("https://www.leilaoonline.net/lote/detalhe/254974", " Sucata de fatiador de frios")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=HYPERLINK("https://www.leilaoonline.net/lote/detalhe/254976", "116")</f>
      </c>
      <c r="B63" s="4" t="s">
        <f>=HYPERLINK("https://www.leilaoonline.net/lote/detalhe/254976", " 2 Mini tvs")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=HYPERLINK("https://www.leilaoonline.net/lote/detalhe/254979", "117")</f>
      </c>
      <c r="B64" s="4" t="s">
        <f>=HYPERLINK("https://www.leilaoonline.net/lote/detalhe/254979", " Máquinas de datilografia")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=HYPERLINK("https://www.leilaoonline.net/lote/detalhe/254978", "118")</f>
      </c>
      <c r="B65" s="4" t="s">
        <f>=HYPERLINK("https://www.leilaoonline.net/lote/detalhe/254978", " Bomba d’água")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=HYPERLINK("https://www.leilaoonline.net/lote/detalhe/256330", "119")</f>
      </c>
      <c r="B66" s="4" t="s">
        <f>=HYPERLINK("https://www.leilaoonline.net/lote/detalhe/256330", " Pedra grill 110 v")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380,00</t>
        </is>
      </c>
      <c r="F66" s="4" t="inlineStr">
        <is>
          <t>20.00</t>
        </is>
      </c>
    </row>
    <row collapsed="false" customFormat="false" customHeight="false" hidden="false" ht="12.1" outlineLevel="0" r="67">
      <c r="A67" s="5" t="s">
        <f>=HYPERLINK("https://www.leilaoonline.net/lote/detalhe/254975", "120")</f>
      </c>
      <c r="B67" s="4" t="s">
        <f>=HYPERLINK("https://www.leilaoonline.net/lote/detalhe/254975", " Sucata de compressor 5 unidades")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=HYPERLINK("https://www.leilaoonline.net/lote/detalhe/254977", "121")</f>
      </c>
      <c r="B68" s="4" t="s">
        <f>=HYPERLINK("https://www.leilaoonline.net/lote/detalhe/254977", " Aprox.40 unidades de óculos 3 d Philco -sucata")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=HYPERLINK("https://www.leilaoonline.net/lote/detalhe/256336", "122")</f>
      </c>
      <c r="B69" s="4" t="s">
        <f>=HYPERLINK("https://www.leilaoonline.net/lote/detalhe/256336", " Pedra grill 110 v")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380,00</t>
        </is>
      </c>
      <c r="F69" s="4" t="inlineStr">
        <is>
          <t>20.00</t>
        </is>
      </c>
    </row>
    <row collapsed="false" customFormat="false" customHeight="false" hidden="false" ht="12.1" outlineLevel="0" r="70">
      <c r="A70" s="5" t="s">
        <f>=HYPERLINK("https://www.leilaoonline.net/lote/detalhe/254980", "123")</f>
      </c>
      <c r="B70" s="4" t="s">
        <f>=HYPERLINK("https://www.leilaoonline.net/lote/detalhe/254980", " 10 mecanismo universal de caixa descarga acoplada")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=HYPERLINK("https://www.leilaoonline.net/lote/detalhe/254981", "124")</f>
      </c>
      <c r="B71" s="4" t="s">
        <f>=HYPERLINK("https://www.leilaoonline.net/lote/detalhe/254981", " 10 mecanismo universal de caixa descarga acoplada")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=HYPERLINK("https://www.leilaoonline.net/lote/detalhe/256340", "125")</f>
      </c>
      <c r="B72" s="4" t="s">
        <f>=HYPERLINK("https://www.leilaoonline.net/lote/detalhe/256340", " Pedra grill 110 v")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380,00</t>
        </is>
      </c>
      <c r="F72" s="4" t="inlineStr">
        <is>
          <t>20.00</t>
        </is>
      </c>
    </row>
    <row collapsed="false" customFormat="false" customHeight="false" hidden="false" ht="12.1" outlineLevel="0" r="73">
      <c r="A73" s="5" t="s">
        <f>=HYPERLINK("https://www.leilaoonline.net/lote/detalhe/254983", "126")</f>
      </c>
      <c r="B73" s="4" t="s">
        <f>=HYPERLINK("https://www.leilaoonline.net/lote/detalhe/254983", " Sucata compressor")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=HYPERLINK("https://www.leilaoonline.net/lote/detalhe/254985", "127")</f>
      </c>
      <c r="B74" s="4" t="s">
        <f>=HYPERLINK("https://www.leilaoonline.net/lote/detalhe/254985", "Sucata de 2 gerador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450,00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=HYPERLINK("https://www.leilaoonline.net/lote/detalhe/256325", "128")</f>
      </c>
      <c r="B75" s="4" t="s">
        <f>=HYPERLINK("https://www.leilaoonline.net/lote/detalhe/256325", " Mesa e 4 cadeiras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480,00</t>
        </is>
      </c>
      <c r="F75" s="4" t="inlineStr">
        <is>
          <t>20.00</t>
        </is>
      </c>
    </row>
    <row collapsed="false" customFormat="false" customHeight="false" hidden="false" ht="12.1" outlineLevel="0" r="76">
      <c r="A76" s="5" t="s">
        <f>=HYPERLINK("https://www.leilaoonline.net/lote/detalhe/256337", "129")</f>
      </c>
      <c r="B76" s="4" t="s">
        <f>=HYPERLINK("https://www.leilaoonline.net/lote/detalhe/256337", " Mesa e 4 cadeiras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380,00</t>
        </is>
      </c>
      <c r="F76" s="4" t="inlineStr">
        <is>
          <t>20.00</t>
        </is>
      </c>
    </row>
    <row collapsed="false" customFormat="false" customHeight="false" hidden="false" ht="12.1" outlineLevel="0" r="77">
      <c r="A77" s="5" t="s">
        <f>=HYPERLINK("https://www.leilaoonline.net/lote/detalhe/254906", "131")</f>
      </c>
      <c r="B77" s="4" t="s">
        <f>=HYPERLINK("https://www.leilaoonline.net/lote/detalhe/254906", " Maquina de rebitar freio")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6.200,00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=HYPERLINK("https://www.leilaoonline.net/lote/detalhe/254905", "132")</f>
      </c>
      <c r="B78" s="4" t="s">
        <f>=HYPERLINK("https://www.leilaoonline.net/lote/detalhe/254905", " Maquina de rebitar freio")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6.200,00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=HYPERLINK("https://www.leilaoonline.net/lote/detalhe/254907", "133")</f>
      </c>
      <c r="B79" s="4" t="s">
        <f>=HYPERLINK("https://www.leilaoonline.net/lote/detalhe/254907", "01 bicicleta cargueira")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=HYPERLINK("https://www.leilaoonline.net/lote/detalhe/254902", "138")</f>
      </c>
      <c r="B80" s="4" t="s">
        <f>=HYPERLINK("https://www.leilaoonline.net/lote/detalhe/254902", " 9 conjuntos de filtro combustível  Agco - Valtra")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3.000,00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=HYPERLINK("https://www.leilaoonline.net/lote/detalhe/254903", "139")</f>
      </c>
      <c r="B81" s="4" t="s">
        <f>=HYPERLINK("https://www.leilaoonline.net/lote/detalhe/254903", " 7 filtros Tecfil  PSL523")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3.000,00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=HYPERLINK("https://www.leilaoonline.net/lote/detalhe/255026", "345")</f>
      </c>
      <c r="B82" s="4" t="s">
        <f>=HYPERLINK("https://www.leilaoonline.net/lote/detalhe/255026", "02 UN. ESTAÇÃO DE TRABALHO 8 LUGARES")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2.500,00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=HYPERLINK("https://www.leilaoonline.net/lote/detalhe/255013", "346")</f>
      </c>
      <c r="B83" s="4" t="s">
        <f>=HYPERLINK("https://www.leilaoonline.net/lote/detalhe/255013", " APROX. 400.000 UN. ARRUELA PRESSAO SERR GEO M6 10,8MMX0,9MM (COD. 1100012)")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14.000,00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=HYPERLINK("https://www.leilaoonline.net/lote/detalhe/255022", "347")</f>
      </c>
      <c r="B84" s="4" t="s">
        <f>=HYPERLINK("https://www.leilaoonline.net/lote/detalhe/255022", " APROX. 22.000 UN. PORCA SXT GEO M5 8,0MM (COD. 1100034)")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245,00</t>
        </is>
      </c>
      <c r="F84" s="4" t="inlineStr">
        <is>
          <t>10.00</t>
        </is>
      </c>
    </row>
    <row collapsed="false" customFormat="false" customHeight="false" hidden="false" ht="12.1" outlineLevel="0" r="85">
      <c r="A85" s="5" t="s">
        <f>=HYPERLINK("https://www.leilaoonline.net/lote/detalhe/255018", "348")</f>
      </c>
      <c r="B85" s="4" t="s">
        <f>=HYPERLINK("https://www.leilaoonline.net/lote/detalhe/255018", " APROX. 48.000 UN. PARAFUSO AA PAN PHI ZB 4,2MMX32,0MM ( COD. 1100047)")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1.480,00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=HYPERLINK("https://www.leilaoonline.net/lote/detalhe/255025", "349")</f>
      </c>
      <c r="B86" s="4" t="s">
        <f>=HYPERLINK("https://www.leilaoonline.net/lote/detalhe/255025", " APROX. 11.500 UN. PARAFUSO LENT PHI NQ M3 10,0MM ( COD. 1100054)")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1.700,00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=HYPERLINK("https://www.leilaoonline.net/lote/detalhe/255028", "350")</f>
      </c>
      <c r="B87" s="4" t="s">
        <f>=HYPERLINK("https://www.leilaoonline.net/lote/detalhe/255028", " APROX. 5.900 UN. PARAFUSO FRC GEO 1/4"X3/4"(COD.1100058)")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500,00</t>
        </is>
      </c>
      <c r="F87" s="4" t="inlineStr">
        <is>
          <t>10.00</t>
        </is>
      </c>
    </row>
    <row collapsed="false" customFormat="false" customHeight="false" hidden="false" ht="12.1" outlineLevel="0" r="88">
      <c r="A88" s="5" t="s">
        <f>=HYPERLINK("https://www.leilaoonline.net/lote/detalhe/255020", "351")</f>
      </c>
      <c r="B88" s="4" t="s">
        <f>=HYPERLINK("https://www.leilaoonline.net/lote/detalhe/255020", " APROX. 5.000 UN. PARAFUSO FRC GEO 1/4"X1" (COD. 1100059)")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350,00</t>
        </is>
      </c>
      <c r="F88" s="4" t="inlineStr">
        <is>
          <t>10.00</t>
        </is>
      </c>
    </row>
    <row collapsed="false" customFormat="false" customHeight="false" hidden="false" ht="12.1" outlineLevel="0" r="89">
      <c r="A89" s="5" t="s">
        <f>=HYPERLINK("https://www.leilaoonline.net/lote/detalhe/255015", "352")</f>
      </c>
      <c r="B89" s="4" t="s">
        <f>=HYPERLINK("https://www.leilaoonline.net/lote/detalhe/255015", " APROX. 20.500 UN.. PARAFUSO CH PHI BCR M4 35,0MM (COD. 1100076)")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530,00</t>
        </is>
      </c>
      <c r="F89" s="4" t="inlineStr">
        <is>
          <t>10.00</t>
        </is>
      </c>
    </row>
    <row collapsed="false" customFormat="false" customHeight="false" hidden="false" ht="12.1" outlineLevel="0" r="90">
      <c r="A90" s="5" t="s">
        <f>=HYPERLINK("https://www.leilaoonline.net/lote/detalhe/255009", "353")</f>
      </c>
      <c r="B90" s="4" t="s">
        <f>=HYPERLINK("https://www.leilaoonline.net/lote/detalhe/255009", " APROX. 41.300 UN PARAFUSO FLAN P/PLASTICO PHI ZB 3,0MMX12,0MM ( COD. 1100096) 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650,00</t>
        </is>
      </c>
      <c r="F90" s="4" t="inlineStr">
        <is>
          <t>10.00</t>
        </is>
      </c>
    </row>
    <row collapsed="false" customFormat="false" customHeight="false" hidden="false" ht="12.1" outlineLevel="0" r="91">
      <c r="A91" s="5" t="s">
        <f>=HYPERLINK("https://www.leilaoonline.net/lote/detalhe/255023", "354")</f>
      </c>
      <c r="B91" s="4" t="s">
        <f>=HYPERLINK("https://www.leilaoonline.net/lote/detalhe/255023", " APROX. 137.500 UN PARAFUSO PAN P/PLASTICO PHI ZB 3,0MMX20,0MM (COD. 1100098) 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1.850,00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=HYPERLINK("https://www.leilaoonline.net/lote/detalhe/255011", "355")</f>
      </c>
      <c r="B92" s="4" t="s">
        <f>=HYPERLINK("https://www.leilaoonline.net/lote/detalhe/255011", " APROX. 79.000 UN. PARAFUSO PAN P/PLASTICO PHI ZB 3,0MMX30,0MM (COD. 1100099)")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1.320,00</t>
        </is>
      </c>
      <c r="F92" s="4" t="inlineStr">
        <is>
          <t>10.00</t>
        </is>
      </c>
    </row>
    <row collapsed="false" customFormat="false" customHeight="false" hidden="false" ht="12.1" outlineLevel="0" r="93">
      <c r="A93" s="5" t="s">
        <f>=HYPERLINK("https://www.leilaoonline.net/lote/detalhe/255029", "356")</f>
      </c>
      <c r="B93" s="4" t="s">
        <f>=HYPERLINK("https://www.leilaoonline.net/lote/detalhe/255029", " APROX. 58.000 UN. REBITE DE REPUXO ALUMINIO 2,4 X 10 MM - REF / R210 (COD. 1100113)")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830,00</t>
        </is>
      </c>
      <c r="F93" s="4" t="inlineStr">
        <is>
          <t>10.00</t>
        </is>
      </c>
    </row>
    <row collapsed="false" customFormat="false" customHeight="false" hidden="false" ht="12.1" outlineLevel="0" r="94">
      <c r="A94" s="5" t="s">
        <f>=HYPERLINK("https://www.leilaoonline.net/lote/detalhe/255010", "357")</f>
      </c>
      <c r="B94" s="4" t="s">
        <f>=HYPERLINK("https://www.leilaoonline.net/lote/detalhe/255010", " APROX. 19.600 UN. REBITE POP NUT H. M4-FECH. 2MM-ROSC CEGA (COD. 1100116)")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1.630,00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=HYPERLINK("https://www.leilaoonline.net/lote/detalhe/255037", "358")</f>
      </c>
      <c r="B95" s="4" t="s">
        <f>=HYPERLINK("https://www.leilaoonline.net/lote/detalhe/255037", " APROX. 56.000,00 UN. REBITE RIVKLE PLUS M6 PO300ZA (COD. 1100118)")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4.200,00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=HYPERLINK("https://www.leilaoonline.net/lote/detalhe/255027", "359")</f>
      </c>
      <c r="B96" s="4" t="s">
        <f>=HYPERLINK("https://www.leilaoonline.net/lote/detalhe/255027", " APROX. 3.450 UN. PARAFUSO OLHAL GEO M12 250,0MM ( COD. 1100120)")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24.000,00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=HYPERLINK("https://www.leilaoonline.net/lote/detalhe/255014", "360")</f>
      </c>
      <c r="B97" s="4" t="s">
        <f>=HYPERLINK("https://www.leilaoonline.net/lote/detalhe/255014", " APROX. 1.380 UN. PARAFUSO SXT PHI GEO 1/4"X2.1/4" ( COD. 1100125)")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200,00</t>
        </is>
      </c>
      <c r="F97" s="4" t="inlineStr">
        <is>
          <t>10.00</t>
        </is>
      </c>
    </row>
    <row collapsed="false" customFormat="false" customHeight="false" hidden="false" ht="12.1" outlineLevel="0" r="98">
      <c r="A98" s="5" t="s">
        <f>=HYPERLINK("https://www.leilaoonline.net/lote/detalhe/255016", "361")</f>
      </c>
      <c r="B98" s="4" t="s">
        <f>=HYPERLINK("https://www.leilaoonline.net/lote/detalhe/255016", " APROX. 3.400 UN. PARAFUSO SXT GEO M8 25,0MM 13,0MM (COD. 1100130)")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800,00</t>
        </is>
      </c>
      <c r="F98" s="4" t="inlineStr">
        <is>
          <t>10.00</t>
        </is>
      </c>
    </row>
    <row collapsed="false" customFormat="false" customHeight="false" hidden="false" ht="12.1" outlineLevel="0" r="99">
      <c r="A99" s="5" t="s">
        <f>=HYPERLINK("https://www.leilaoonline.net/lote/detalhe/255019", "362")</f>
      </c>
      <c r="B99" s="4" t="s">
        <f>=HYPERLINK("https://www.leilaoonline.net/lote/detalhe/255019", " APROX. 2.500 UN. PARAFUSO SXT GEO M8 35,0MM 10,0MM (COD. 1100131)")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370,00</t>
        </is>
      </c>
      <c r="F99" s="4" t="inlineStr">
        <is>
          <t>10.00</t>
        </is>
      </c>
    </row>
    <row collapsed="false" customFormat="false" customHeight="false" hidden="false" ht="12.1" outlineLevel="0" r="100">
      <c r="A100" s="5" t="s">
        <f>=HYPERLINK("https://www.leilaoonline.net/lote/detalhe/255033", "363")</f>
      </c>
      <c r="B100" s="4" t="s">
        <f>=HYPERLINK("https://www.leilaoonline.net/lote/detalhe/255033", " APROX. 10.000 UN ARRUELA PRESSAO NORM GEO M8 2,1MMX14,5MM (COD. 1100134)")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360,00</t>
        </is>
      </c>
      <c r="F100" s="4" t="inlineStr">
        <is>
          <t>10.00</t>
        </is>
      </c>
    </row>
    <row collapsed="false" customFormat="false" customHeight="false" hidden="false" ht="12.1" outlineLevel="0" r="101">
      <c r="A101" s="5" t="s">
        <f>=HYPERLINK("https://www.leilaoonline.net/lote/detalhe/255031", "364")</f>
      </c>
      <c r="B101" s="4" t="s">
        <f>=HYPERLINK("https://www.leilaoonline.net/lote/detalhe/255031", " APROX. 8.000 UN. PORCA SXT GEO M8 6,3MM 13,0MM (COD. 1100135)")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550,00</t>
        </is>
      </c>
      <c r="F101" s="4" t="inlineStr">
        <is>
          <t>10.00</t>
        </is>
      </c>
    </row>
    <row collapsed="false" customFormat="false" customHeight="false" hidden="false" ht="12.1" outlineLevel="0" r="102">
      <c r="A102" s="5" t="s">
        <f>=HYPERLINK("https://www.leilaoonline.net/lote/detalhe/255024", "365")</f>
      </c>
      <c r="B102" s="4" t="s">
        <f>=HYPERLINK("https://www.leilaoonline.net/lote/detalhe/255024", " APROX. 6.650 UN. GRAMPO U ZB 98,0MMX85,0MMX70,0MMX58,0MM M8 P/MASTRO 2POL ( COD. 1100136)")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5.700,00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=HYPERLINK("https://www.leilaoonline.net/lote/detalhe/255017", "366")</f>
      </c>
      <c r="B103" s="4" t="s">
        <f>=HYPERLINK("https://www.leilaoonline.net/lote/detalhe/255017", " APROX. 23.000 UN. ARRUELA PRESSAO LISA ZB 5/16" 8,6MMX20,1MM ( COD. 1100139)")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640,00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=HYPERLINK("https://www.leilaoonline.net/lote/detalhe/255030", "367")</f>
      </c>
      <c r="B104" s="4" t="s">
        <f>=HYPERLINK("https://www.leilaoonline.net/lote/detalhe/255030", " APROX. 36.000 UN. ARRUELA DENTADA EXT GEO M8 17,0MM (COD. 1100145)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1.900,00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=HYPERLINK("https://www.leilaoonline.net/lote/detalhe/255021", "368")</f>
      </c>
      <c r="B105" s="4" t="s">
        <f>=HYPERLINK("https://www.leilaoonline.net/lote/detalhe/255021", " APROX. 2.000 UN. PARAFUSO SXT PHI GEO 1/4"X5.1/2" (COD. 1100146)")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1.200,00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=HYPERLINK("https://www.leilaoonline.net/lote/detalhe/255034", "369")</f>
      </c>
      <c r="B106" s="4" t="s">
        <f>=HYPERLINK("https://www.leilaoonline.net/lote/detalhe/255034", " APROX. 2.500 UN. PARAFUSO SXT PHI GEO M6 16,0MM (COD. 1100147)")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150,00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=HYPERLINK("https://www.leilaoonline.net/lote/detalhe/255039", "370")</f>
      </c>
      <c r="B107" s="4" t="s">
        <f>=HYPERLINK("https://www.leilaoonline.net/lote/detalhe/255039", " APROX. 1350 UN. PORCA SXT AUT GEO M12 22,0MM (COD. 1100149) 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3.670,00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=HYPERLINK("https://www.leilaoonline.net/lote/detalhe/255042", "371")</f>
      </c>
      <c r="B108" s="4" t="s">
        <f>=HYPERLINK("https://www.leilaoonline.net/lote/detalhe/255042", " APROX. 5.000 UN. PARAFUSO ABAULADO FC ZB M3 30,0MM (COD. 1100159)")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100,00</t>
        </is>
      </c>
      <c r="F108" s="4" t="inlineStr">
        <is>
          <t>10.00</t>
        </is>
      </c>
    </row>
    <row collapsed="false" customFormat="false" customHeight="false" hidden="false" ht="12.1" outlineLevel="0" r="109">
      <c r="A109" s="5" t="s">
        <f>=HYPERLINK("https://www.leilaoonline.net/lote/detalhe/255032", "372")</f>
      </c>
      <c r="B109" s="4" t="s">
        <f>=HYPERLINK("https://www.leilaoonline.net/lote/detalhe/255032", " APROX. 33.000 UN PARAFUSO PAN PHI P/PLAST ZB 2,2MMX5,0MM (COD. 1100169)")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700,00</t>
        </is>
      </c>
      <c r="F109" s="4" t="inlineStr">
        <is>
          <t>10.00</t>
        </is>
      </c>
    </row>
    <row collapsed="false" customFormat="false" customHeight="false" hidden="false" ht="12.1" outlineLevel="0" r="110">
      <c r="A110" s="5" t="s">
        <f>=HYPERLINK("https://www.leilaoonline.net/lote/detalhe/255041", "373")</f>
      </c>
      <c r="B110" s="4" t="s">
        <f>=HYPERLINK("https://www.leilaoonline.net/lote/detalhe/255041", " APROX 10.000 UN. PARAFUSO FLAN PHI P/PLAST ZB 2,5MMX12,0MM ( COD. 1100170)")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250,00</t>
        </is>
      </c>
      <c r="F110" s="4" t="inlineStr">
        <is>
          <t>10.00</t>
        </is>
      </c>
    </row>
    <row collapsed="false" customFormat="false" customHeight="false" hidden="false" ht="12.1" outlineLevel="0" r="111">
      <c r="A111" s="5" t="s">
        <f>=HYPERLINK("https://www.leilaoonline.net/lote/detalhe/255012", "374")</f>
      </c>
      <c r="B111" s="4" t="s">
        <f>=HYPERLINK("https://www.leilaoonline.net/lote/detalhe/255012", " APROX. 12.000 UN PARAFUSO PAN PHI NQ M3 8,0MM ( COD. 1100174) e APROX. 7.000 UN PARAFUSO PAN PHI BCR M2 0,4MMX6,0MM (COD. 1100176)")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250,00</t>
        </is>
      </c>
      <c r="F111" s="4" t="inlineStr">
        <is>
          <t>10.00</t>
        </is>
      </c>
    </row>
    <row collapsed="false" customFormat="false" customHeight="false" hidden="false" ht="12.1" outlineLevel="0" r="112">
      <c r="A112" s="5" t="s">
        <f>=HYPERLINK("https://www.leilaoonline.net/lote/detalhe/255036", "375")</f>
      </c>
      <c r="B112" s="4" t="s">
        <f>=HYPERLINK("https://www.leilaoonline.net/lote/detalhe/255036", " APROX. 30.000 UN. PARAFUSO PAN PHI BCR M2 0,4MMX6,0MM ( COD. 1100178)")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850,00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=HYPERLINK("https://www.leilaoonline.net/lote/detalhe/255045", "376")</f>
      </c>
      <c r="B113" s="4" t="s">
        <f>=HYPERLINK("https://www.leilaoonline.net/lote/detalhe/255045", " APROX. 13.500 UN. PARAFUSO PAN PHI BCR M2 0,4MMX7,0MM ( COD. 1100179) e APROX. 2.500 UN. PARAFUSO SXT NQ M5 0,8MMX20,0MM ( COD. 1100183)")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370,00</t>
        </is>
      </c>
      <c r="F113" s="4" t="inlineStr">
        <is>
          <t>10.00</t>
        </is>
      </c>
    </row>
    <row collapsed="false" customFormat="false" customHeight="false" hidden="false" ht="12.1" outlineLevel="0" r="114">
      <c r="A114" s="5" t="s">
        <f>=HYPERLINK("https://www.leilaoonline.net/lote/detalhe/255038", "377")</f>
      </c>
      <c r="B114" s="4" t="s">
        <f>=HYPERLINK("https://www.leilaoonline.net/lote/detalhe/255038", " APROX. 6.500 UN. PORCA SXT-B ZB M5 0,8MMX8,0MM ( COD. 1100184)")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700,00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=HYPERLINK("https://www.leilaoonline.net/lote/detalhe/255035", "378")</f>
      </c>
      <c r="B115" s="4" t="s">
        <f>=HYPERLINK("https://www.leilaoonline.net/lote/detalhe/255035", " APROX. 9.000 UN. PARAFUSO CH PHI CR M4 12,0MM (COD. 1100186)")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300,00</t>
        </is>
      </c>
      <c r="F115" s="4" t="inlineStr">
        <is>
          <t>10.00</t>
        </is>
      </c>
    </row>
    <row collapsed="false" customFormat="false" customHeight="false" hidden="false" ht="12.1" outlineLevel="0" r="116">
      <c r="A116" s="5" t="s">
        <f>=HYPERLINK("https://www.leilaoonline.net/lote/detalhe/255040", "379")</f>
      </c>
      <c r="B116" s="4" t="s">
        <f>=HYPERLINK("https://www.leilaoonline.net/lote/detalhe/255040", " APROX. 3.300 UN. GRAMPO U ZB 60,0MMX43,0MMX34,0MMX36,0MM M5 ( COD. 1100187) e APROX. 10.000 UN. PARAFUSO CIL FS BCR M3 16,0MM ( COD. 1100196)")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560,00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=HYPERLINK("https://www.leilaoonline.net/lote/detalhe/255044", "380")</f>
      </c>
      <c r="B117" s="4" t="s">
        <f>=HYPERLINK("https://www.leilaoonline.net/lote/detalhe/255044", " APROX. 5.900 UN. PORCA SXT ZB M5 ( COD. 1100197) e PARAFUSO AA CH PHI ZB 2,9MMX6,5MM ( COD. 1100223)")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300,00</t>
        </is>
      </c>
      <c r="F117" s="4" t="inlineStr">
        <is>
          <t>10.00</t>
        </is>
      </c>
    </row>
    <row collapsed="false" customFormat="false" customHeight="false" hidden="false" ht="12.1" outlineLevel="0" r="118">
      <c r="A118" s="5" t="s">
        <f>=HYPERLINK("https://www.leilaoonline.net/lote/detalhe/255043", "381")</f>
      </c>
      <c r="B118" s="4" t="s">
        <f>=HYPERLINK("https://www.leilaoonline.net/lote/detalhe/255043", " APROX. 116.000 PARABOLT")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4.800,00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=HYPERLINK("https://www.leilaoonline.net/lote/detalhe/255046", "382")</f>
      </c>
      <c r="B119" s="4" t="s">
        <f>=HYPERLINK("https://www.leilaoonline.net/lote/detalhe/255046", "APROX. 50 METROS - CABO COAXIAL DLCR 12 SF")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900,00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=HYPERLINK("https://www.leilaoonline.net/lote/detalhe/254911", "3003")</f>
      </c>
      <c r="B120" s="4" t="s">
        <f>=HYPERLINK("https://www.leilaoonline.net/lote/detalhe/254911", " Lote com Notebooks, placas mãe de notebooks e telas de notebook. Conforme relação de itens")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5.000,00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=HYPERLINK("https://www.leilaoonline.net/lote/detalhe/254909", "3004")</f>
      </c>
      <c r="B121" s="4" t="s">
        <f>=HYPERLINK("https://www.leilaoonline.net/lote/detalhe/254909", " Lote de itens variados conforme relação.")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5.000,00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=HYPERLINK("https://www.leilaoonline.net/lote/detalhe/254914", "3005")</f>
      </c>
      <c r="B122" s="4" t="s">
        <f>=HYPERLINK("https://www.leilaoonline.net/lote/detalhe/254914", " 1 Maquina de Costura Industrial Reta Bother, 1 Maquina de Costura de Braço Piffaf")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900,00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=HYPERLINK("https://www.leilaoonline.net/lote/detalhe/254913", "3006")</f>
      </c>
      <c r="B123" s="4" t="s">
        <f>=HYPERLINK("https://www.leilaoonline.net/lote/detalhe/254913", " Lixadeira Para Acabamento Sapateiro 3 Pontas, Lixadeira Para Acabamento Sapateiro 6 Pontas e Compresseor Ferrari 24 l")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700,00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=HYPERLINK("https://www.leilaoonline.net/lote/detalhe/254916", "3007")</f>
      </c>
      <c r="B124" s="4" t="s">
        <f>=HYPERLINK("https://www.leilaoonline.net/lote/detalhe/254916", " Forno Industrial Helmo a gás 350°")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900,00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=HYPERLINK("https://www.leilaoonline.net/lote/detalhe/254917", "3008")</f>
      </c>
      <c r="B125" s="4" t="s">
        <f>=HYPERLINK("https://www.leilaoonline.net/lote/detalhe/254917", " Rampa de Madeira Para Treinamento de Fisioterapia com 3 degraus")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700,00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=HYPERLINK("https://www.leilaoonline.net/lote/detalhe/254912", "3009")</f>
      </c>
      <c r="B126" s="4" t="s">
        <f>=HYPERLINK("https://www.leilaoonline.net/lote/detalhe/254912", " 2 Cadeiras de Rodas Infantil e 1 Cadeira de Rodas Adulto")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1.500,00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=HYPERLINK("https://www.leilaoonline.net/lote/detalhe/254918", "5002")</f>
      </c>
      <c r="B127" s="4" t="s">
        <f>=HYPERLINK("https://www.leilaoonline.net/lote/detalhe/254918", " APROX. 670 KG DE TIRAS, GUIAS, PERFIS E MAIS. CONFORME ESPECIFICAÇÔES")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1.800,00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=HYPERLINK("https://www.leilaoonline.net/lote/detalhe/254946", "5003")</f>
      </c>
      <c r="B128" s="4" t="s">
        <f>=HYPERLINK("https://www.leilaoonline.net/lote/detalhe/254946", " Cristo esculpido em madeira")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800,00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=HYPERLINK("https://www.leilaoonline.net/lote/detalhe/254932", "5005")</f>
      </c>
      <c r="B129" s="4" t="s">
        <f>=HYPERLINK("https://www.leilaoonline.net/lote/detalhe/254932", " Mesa centenária em Imbuia")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1.800,00</t>
        </is>
      </c>
      <c r="F129" s="4" t="inlineStr">
        <is>
          <t>150.00</t>
        </is>
      </c>
    </row>
    <row collapsed="false" customFormat="false" customHeight="false" hidden="false" ht="12.1" outlineLevel="0" r="130">
      <c r="A130" s="5" t="s">
        <f>=HYPERLINK("https://www.leilaoonline.net/lote/detalhe/254933", "5006")</f>
      </c>
      <c r="B130" s="4" t="s">
        <f>=HYPERLINK("https://www.leilaoonline.net/lote/detalhe/254933", " Mesa de dormente com dois bancos")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1.500,00</t>
        </is>
      </c>
      <c r="F130" s="4" t="inlineStr">
        <is>
          <t>150.00</t>
        </is>
      </c>
    </row>
    <row collapsed="false" customFormat="false" customHeight="false" hidden="false" ht="12.1" outlineLevel="0" r="131">
      <c r="A131" s="5" t="s">
        <f>=HYPERLINK("https://www.leilaoonline.net/lote/detalhe/254942", "5007")</f>
      </c>
      <c r="B131" s="4" t="s">
        <f>=HYPERLINK("https://www.leilaoonline.net/lote/detalhe/254942", " 02 Balanças de sacaria com os pesos")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900,00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=HYPERLINK("https://www.leilaoonline.net/lote/detalhe/254939", "5008")</f>
      </c>
      <c r="B132" s="4" t="s">
        <f>=HYPERLINK("https://www.leilaoonline.net/lote/detalhe/254939", " 05 Moedores fixados em madeira de lei. Sendo 3 maiores e 2 menores")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900,00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=HYPERLINK("https://www.leilaoonline.net/lote/detalhe/254936", "5009")</f>
      </c>
      <c r="B133" s="4" t="s">
        <f>=HYPERLINK("https://www.leilaoonline.net/lote/detalhe/254936", " Balcão  em madeira de cruzeta, tampo móvel de azulejo cor azul marinho (A)")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900,00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=HYPERLINK("https://www.leilaoonline.net/lote/detalhe/254934", "5010")</f>
      </c>
      <c r="B134" s="4" t="s">
        <f>=HYPERLINK("https://www.leilaoonline.net/lote/detalhe/254934", " Balcão  em madeira de cruzeta, tampo móvel de azulejo cor azul marinho (B)")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900,00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=HYPERLINK("https://www.leilaoonline.net/lote/detalhe/254943", "5011")</f>
      </c>
      <c r="B135" s="4" t="s">
        <f>=HYPERLINK("https://www.leilaoonline.net/lote/detalhe/254943", " Balcão  em madeira de cruzeta, tampo móvel de azulejo cor azul marinho (C) 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900,00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=HYPERLINK("https://www.leilaoonline.net/lote/detalhe/254937", "5012")</f>
      </c>
      <c r="B136" s="4" t="s">
        <f>=HYPERLINK("https://www.leilaoonline.net/lote/detalhe/254937", " Balcão  em madeira de cruzeta, tampo móvel de azulejo cor azul marinho (D)")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900,00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=HYPERLINK("https://www.leilaoonline.net/lote/detalhe/254928", "5013")</f>
      </c>
      <c r="B137" s="4" t="s">
        <f>=HYPERLINK("https://www.leilaoonline.net/lote/detalhe/254928", " Balcão  em madeira de cruzeta, tampo móvel de azulejo cor azul marinho (E)")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900,00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=HYPERLINK("https://www.leilaoonline.net/lote/detalhe/254938", "5014")</f>
      </c>
      <c r="B138" s="4" t="s">
        <f>=HYPERLINK("https://www.leilaoonline.net/lote/detalhe/254938", " Balcão  em madeira de cruzeta, tampo móvel de azulejo cor azul marinho (F)")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900,00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=HYPERLINK("https://www.leilaoonline.net/lote/detalhe/254941", "5015")</f>
      </c>
      <c r="B139" s="4" t="s">
        <f>=HYPERLINK("https://www.leilaoonline.net/lote/detalhe/254941", " Balança vermelha grande")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300,00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=HYPERLINK("https://www.leilaoonline.net/lote/detalhe/254945", "5016")</f>
      </c>
      <c r="B140" s="4" t="s">
        <f>=HYPERLINK("https://www.leilaoonline.net/lote/detalhe/254945", " Balança marrom tam.medio")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300,00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=HYPERLINK("https://www.leilaoonline.net/lote/detalhe/254940", "5017")</f>
      </c>
      <c r="B141" s="4" t="s">
        <f>=HYPERLINK("https://www.leilaoonline.net/lote/detalhe/254940", " Balança vermelha tam.medio")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300,00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=HYPERLINK("https://www.leilaoonline.net/lote/detalhe/254948", "5018")</f>
      </c>
      <c r="B142" s="4" t="s">
        <f>=HYPERLINK("https://www.leilaoonline.net/lote/detalhe/254948", " Torradores de café (2 unidades)")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=HYPERLINK("https://www.leilaoonline.net/lote/detalhe/254927", "5023")</f>
      </c>
      <c r="B143" s="4" t="s">
        <f>=HYPERLINK("https://www.leilaoonline.net/lote/detalhe/254927", " BARRIL DE CARVALHO DE 200 LITROS. CHEIOS DE CACHAÇA ENVELHECIDA A 4 ANOS")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2.000,00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=HYPERLINK("https://www.leilaoonline.net/lote/detalhe/254947", "5026")</f>
      </c>
      <c r="B144" s="4" t="s">
        <f>=HYPERLINK("https://www.leilaoonline.net/lote/detalhe/254947", " Pilão sem a mão")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400,00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=HYPERLINK("https://www.leilaoonline.net/lote/detalhe/254931", "5027")</f>
      </c>
      <c r="B145" s="4" t="s">
        <f>=HYPERLINK("https://www.leilaoonline.net/lote/detalhe/254931", " Armário em madeira. Usado")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800,00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=HYPERLINK("https://www.leilaoonline.net/lote/detalhe/254944", "5029")</f>
      </c>
      <c r="B146" s="4" t="s">
        <f>=HYPERLINK("https://www.leilaoonline.net/lote/detalhe/254944", " Arado")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800,00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=HYPERLINK("https://www.leilaoonline.net/lote/detalhe/254935", "5030")</f>
      </c>
      <c r="B147" s="4" t="s">
        <f>=HYPERLINK("https://www.leilaoonline.net/lote/detalhe/254935", " Barril para decoração")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400,00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=HYPERLINK("https://www.leilaoonline.net/lote/detalhe/254930", "5035")</f>
      </c>
      <c r="B148" s="4" t="s">
        <f>=HYPERLINK("https://www.leilaoonline.net/lote/detalhe/254930", "Chaise de Rafis indonésia. Usada (A)")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600,00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=HYPERLINK("https://www.leilaoonline.net/lote/detalhe/254950", "5036")</f>
      </c>
      <c r="B149" s="4" t="s">
        <f>=HYPERLINK("https://www.leilaoonline.net/lote/detalhe/254950", "Chaise de Rafis indonésia. Usada (B)")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600,00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=HYPERLINK("https://www.leilaoonline.net/lote/detalhe/254929", "5038")</f>
      </c>
      <c r="B150" s="4" t="s">
        <f>=HYPERLINK("https://www.leilaoonline.net/lote/detalhe/254929", " Lustre antigo em metal")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800,00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=HYPERLINK("https://www.leilaoonline.net/lote/detalhe/254949", "5039")</f>
      </c>
      <c r="B151" s="4" t="s">
        <f>=HYPERLINK("https://www.leilaoonline.net/lote/detalhe/254949", " Carteira escolar antiga")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400,00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=HYPERLINK("https://www.leilaoonline.net/lote/detalhe/254997", "5040")</f>
      </c>
      <c r="B152" s="4" t="s">
        <f>=HYPERLINK("https://www.leilaoonline.net/lote/detalhe/254997", " Máquina Vigorelli. Funcionando")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650,00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=HYPERLINK("https://www.leilaoonline.net/lote/detalhe/254999", "5041")</f>
      </c>
      <c r="B153" s="4" t="s">
        <f>=HYPERLINK("https://www.leilaoonline.net/lote/detalhe/254999", " 04 Formas de tijolo comum")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300,00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=HYPERLINK("https://www.leilaoonline.net/lote/detalhe/254993", "5042")</f>
      </c>
      <c r="B154" s="4" t="s">
        <f>=HYPERLINK("https://www.leilaoonline.net/lote/detalhe/254993", " Máquina escrever antiga")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150,00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=HYPERLINK("https://www.leilaoonline.net/lote/detalhe/255001", "5043")</f>
      </c>
      <c r="B155" s="4" t="s">
        <f>=HYPERLINK("https://www.leilaoonline.net/lote/detalhe/255001", " Máquina escrever antiga")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150,00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=HYPERLINK("https://www.leilaoonline.net/lote/detalhe/255002", "5044")</f>
      </c>
      <c r="B156" s="4" t="s">
        <f>=HYPERLINK("https://www.leilaoonline.net/lote/detalhe/255002", "Mesa de cabeceira em imbuia")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150,00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=HYPERLINK("https://www.leilaoonline.net/lote/detalhe/254994", "5045")</f>
      </c>
      <c r="B157" s="4" t="s">
        <f>=HYPERLINK("https://www.leilaoonline.net/lote/detalhe/254994", " Par de mesas de cabeceira em Imbuia")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250,00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=HYPERLINK("https://www.leilaoonline.net/lote/detalhe/254995", "5046")</f>
      </c>
      <c r="B158" s="4" t="s">
        <f>=HYPERLINK("https://www.leilaoonline.net/lote/detalhe/254995", " Quatro esculturas")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400,00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=HYPERLINK("https://www.leilaoonline.net/lote/detalhe/255000", "5047")</f>
      </c>
      <c r="B159" s="4" t="s">
        <f>=HYPERLINK("https://www.leilaoonline.net/lote/detalhe/255000", " Rádio vitrola em Imbuia")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900,00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=HYPERLINK("https://www.leilaoonline.net/lote/detalhe/254996", "5049")</f>
      </c>
      <c r="B160" s="4" t="s">
        <f>=HYPERLINK("https://www.leilaoonline.net/lote/detalhe/254996", " Mesa em imbuia com tampo de mármore. Medidas 75 x 90. Acompanha duas cadeiras em Imbuia")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750,00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=HYPERLINK("https://www.leilaoonline.net/lote/detalhe/254998", "5050")</f>
      </c>
      <c r="B161" s="4" t="s">
        <f>=HYPERLINK("https://www.leilaoonline.net/lote/detalhe/254998", " Baú de madeira . Medidas 1,90 x 0,51 x 0,53")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500,00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=HYPERLINK("https://www.leilaoonline.net/lote/detalhe/254989", "6001")</f>
      </c>
      <c r="B162" s="4" t="s">
        <f>=HYPERLINK("https://www.leilaoonline.net/lote/detalhe/254989", " Informática, Amperimetro, Cabos, Estabilizador, Fontes e mais. Veja Especificações.")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500,00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=HYPERLINK("https://www.leilaoonline.net/lote/detalhe/254990", "6002")</f>
      </c>
      <c r="B163" s="4" t="s">
        <f>=HYPERLINK("https://www.leilaoonline.net/lote/detalhe/254990", " Parafusos e peças automotivas. Veja especificações")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500,00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=HYPERLINK("https://www.leilaoonline.net/lote/detalhe/254988", "6003")</f>
      </c>
      <c r="B164" s="4" t="s">
        <f>=HYPERLINK("https://www.leilaoonline.net/lote/detalhe/254988", " Celulares antigos, Telefones, Máquinas Fotográficas, Rádio Relógios e mais. Veja especificações")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400,00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=HYPERLINK("https://www.leilaoonline.net/lote/detalhe/254992", "6005")</f>
      </c>
      <c r="B165" s="4" t="s">
        <f>=HYPERLINK("https://www.leilaoonline.net/lote/detalhe/254992", " GPS GAMIN NUVI 7000  funcionando")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150,00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=HYPERLINK("https://www.leilaoonline.net/lote/detalhe/254987", "6006")</f>
      </c>
      <c r="B166" s="4" t="s">
        <f>=HYPERLINK("https://www.leilaoonline.net/lote/detalhe/254987", " Bicicleta Ceci Originial 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200,00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=HYPERLINK("https://www.leilaoonline.net/lote/detalhe/254986", "6007")</f>
      </c>
      <c r="B167" s="4" t="s">
        <f>=HYPERLINK("https://www.leilaoonline.net/lote/detalhe/254986", " Master System II Compact completo")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300,00</t>
        </is>
      </c>
      <c r="F16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2026-09-29T01:03:15.00Z</dcterms:created>
  <dc:creator>Tellks Tecnologia</dc:creator>
  <cp:revision>0</cp:revision>
</cp:coreProperties>
</file>