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938G - 3 CARREGADEIRAS MF 290 - 2 BH 180 2012 - CAMINHÕES - SUCATAS - HIDRO ROLL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=HYPERLINK("https://www.leilaoonline.net/lote/detalhe/257877", "10779")</f>
      </c>
      <c r="B11" s="4" t="s">
        <f>=HYPERLINK("https://www.leilaoonline.net/lote/detalhe/257877", " APROX. 37 PEÇAS DE SUCATA DE VOLANTE, EMBREAGEM (DIVERSOS) - LOC. ARIRANHA/SP")</f>
      </c>
      <c r="C11" s="4" t="inlineStr">
        <is>
          <t>Vendido</t>
        </is>
      </c>
      <c r="D11" s="4" t="inlineStr">
        <is>
          <t>4</t>
        </is>
      </c>
      <c r="E11" s="5" t="inlineStr">
        <is>
          <t>2.300,00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=HYPERLINK("https://www.leilaoonline.net/lote/detalhe/257925", "10780")</f>
      </c>
      <c r="B12" s="4" t="s">
        <f>=HYPERLINK("https://www.leilaoonline.net/lote/detalhe/257925", " APROX. 85 PEÇAS DE SUCATA DE DISCO DO CORTE DE BASE - LOC. ARIRANHA/SP")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=HYPERLINK("https://www.leilaoonline.net/lote/detalhe/257869", "10781")</f>
      </c>
      <c r="B13" s="4" t="s">
        <f>=HYPERLINK("https://www.leilaoonline.net/lote/detalhe/257869", " 8 TANQUES DIESEL BH 180 - LOC. ARIRANHA/SP")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=HYPERLINK("https://www.leilaoonline.net/lote/detalhe/257866", "10782")</f>
      </c>
      <c r="B14" s="4" t="s">
        <f>=HYPERLINK("https://www.leilaoonline.net/lote/detalhe/257866", " APROX. 1.200 KG DE SUCATA DE PEÇAS DIVERSAS BH224 - (LANCE POR KG) - LOC. ARIRANHA/SP")</f>
      </c>
      <c r="C14" s="4" t="inlineStr">
        <is>
          <t>Vendido</t>
        </is>
      </c>
      <c r="D14" s="4" t="inlineStr">
        <is>
          <t>7</t>
        </is>
      </c>
      <c r="E14" s="5" t="inlineStr">
        <is>
          <t>2.760,00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=HYPERLINK("https://www.leilaoonline.net/lote/detalhe/257873", "10783")</f>
      </c>
      <c r="B15" s="4" t="s">
        <f>=HYPERLINK("https://www.leilaoonline.net/lote/detalhe/257873", " PLAINA STARPLAN 5000 - FR8689 - ANO 2011 - LOC. ARIRANHA/SP")</f>
      </c>
      <c r="C15" s="4" t="inlineStr">
        <is>
          <t>Vendido</t>
        </is>
      </c>
      <c r="D15" s="4" t="inlineStr">
        <is>
          <t>71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=HYPERLINK("https://www.leilaoonline.net/lote/detalhe/257867", "10784")</f>
      </c>
      <c r="B16" s="4" t="s">
        <f>=HYPERLINK("https://www.leilaoonline.net/lote/detalhe/257867", " APROX. 6 SUCATAS DE EIXOS DE CARRETA RANDON E 9 SUCATAS DE SEMI EIXO CAMINHÃO VOLVO - LOC. ARIRANHA/SP")</f>
      </c>
      <c r="C16" s="4" t="inlineStr">
        <is>
          <t>Vendido</t>
        </is>
      </c>
      <c r="D16" s="4" t="inlineStr">
        <is>
          <t>15</t>
        </is>
      </c>
      <c r="E16" s="5" t="inlineStr">
        <is>
          <t>3.800,00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=HYPERLINK("https://www.leilaoonline.net/lote/detalhe/257876", "10785")</f>
      </c>
      <c r="B17" s="4" t="s">
        <f>=HYPERLINK("https://www.leilaoonline.net/lote/detalhe/257876", " 2 CAPÔ JOHN DEERE 8370R - LOC. ARIRANHA/SP")</f>
      </c>
      <c r="C17" s="4" t="inlineStr">
        <is>
          <t>Vendido</t>
        </is>
      </c>
      <c r="D17" s="4" t="inlineStr">
        <is>
          <t>21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=HYPERLINK("https://www.leilaoonline.net/lote/detalhe/257868", "10786")</f>
      </c>
      <c r="B18" s="4" t="s">
        <f>=HYPERLINK("https://www.leilaoonline.net/lote/detalhe/257868", " 4 PLAINAS/ LÂMINAS - LOC. ARIRANHA/SP")</f>
      </c>
      <c r="C18" s="4" t="inlineStr">
        <is>
          <t>Vendido</t>
        </is>
      </c>
      <c r="D18" s="4" t="inlineStr">
        <is>
          <t>9</t>
        </is>
      </c>
      <c r="E18" s="5" t="inlineStr">
        <is>
          <t>3.600,00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=HYPERLINK("https://www.leilaoonline.net/lote/detalhe/257870", "10787")</f>
      </c>
      <c r="B19" s="4" t="s">
        <f>=HYPERLINK("https://www.leilaoonline.net/lote/detalhe/257870", " 5 BOCAS DE CARREGADEIRAS DIVERSOS - LOC. ARIRANHA/SP")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=HYPERLINK("https://www.leilaoonline.net/lote/detalhe/257879", "10788")</f>
      </c>
      <c r="B20" s="4" t="s">
        <f>=HYPERLINK("https://www.leilaoonline.net/lote/detalhe/257879", " 12 ROSCAS SEM FIM (NOVAS) - LOC. ARIRANHA/SP")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=HYPERLINK("https://www.leilaoonline.net/lote/detalhe/257874", "10789")</f>
      </c>
      <c r="B21" s="4" t="s">
        <f>=HYPERLINK("https://www.leilaoonline.net/lote/detalhe/257874", " 1 EIXO DIANTEIRO KOMBI; 20 MOLAS SAVEIRO (NOVAS) E 4 PEÇAS - LOC. ARIRANHA/SP")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=HYPERLINK("https://www.leilaoonline.net/lote/detalhe/257872", "10790")</f>
      </c>
      <c r="B22" s="4" t="s">
        <f>=HYPERLINK("https://www.leilaoonline.net/lote/detalhe/257872", " TRATOR VALTRA BH 180 4X4 - ANO 2012 - FR505335 - LOC. ARIRANHA/SP")</f>
      </c>
      <c r="C22" s="4" t="inlineStr">
        <is>
          <t>Vendido</t>
        </is>
      </c>
      <c r="D22" s="4" t="inlineStr">
        <is>
          <t>49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=HYPERLINK("https://www.leilaoonline.net/lote/detalhe/257871", "10791")</f>
      </c>
      <c r="B23" s="4" t="s">
        <f>=HYPERLINK("https://www.leilaoonline.net/lote/detalhe/257871", "CAMINHONETE IVECO/DCAMPO3513 4X4CC - ANO 2006/2006 - BRANCA - COM ESCADA BASCULANTE - FR945500 - LOC. ARIRANHA/SP")</f>
      </c>
      <c r="C23" s="4" t="inlineStr">
        <is>
          <t>Vendido</t>
        </is>
      </c>
      <c r="D23" s="4" t="inlineStr">
        <is>
          <t>56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=HYPERLINK("https://www.leilaoonline.net/lote/detalhe/257878", "10792")</f>
      </c>
      <c r="B24" s="4" t="s">
        <f>=HYPERLINK("https://www.leilaoonline.net/lote/detalhe/257878", "CAMINHÃO MERCEDES BENZ/2726 K6X4 - ANO 2009/2009 - BRANCA - CARROCERIA TRANSBORDO - FR121358 - - LOC. ARIRANHA/SP")</f>
      </c>
      <c r="C24" s="4" t="inlineStr">
        <is>
          <t>Vendido</t>
        </is>
      </c>
      <c r="D24" s="4" t="inlineStr">
        <is>
          <t>77</t>
        </is>
      </c>
      <c r="E24" s="5" t="inlineStr">
        <is>
          <t>117.123,45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=HYPERLINK("https://www.leilaoonline.net/lote/detalhe/257882", "10793")</f>
      </c>
      <c r="B25" s="4" t="s">
        <f>=HYPERLINK("https://www.leilaoonline.net/lote/detalhe/257882", "MOTO HONDA/ NXR160 BROS ESDD - ANO 2017/2018 - VERMELHA - FR980203 - LOC. ARIRANHA/SP")</f>
      </c>
      <c r="C25" s="4" t="inlineStr">
        <is>
          <t>Vendido</t>
        </is>
      </c>
      <c r="D25" s="4" t="inlineStr">
        <is>
          <t>22</t>
        </is>
      </c>
      <c r="E25" s="5" t="inlineStr">
        <is>
          <t>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=HYPERLINK("https://www.leilaoonline.net/lote/detalhe/257880", "10794")</f>
      </c>
      <c r="B26" s="4" t="s">
        <f>=HYPERLINK("https://www.leilaoonline.net/lote/detalhe/257880", " PÁ CARREGADEIRA CATERPILLAR 938GII - ANO 2006 - FR601485 - LOC. ARIRANHA/SP")</f>
      </c>
      <c r="C26" s="4" t="inlineStr">
        <is>
          <t>Vendido</t>
        </is>
      </c>
      <c r="D26" s="4" t="inlineStr">
        <is>
          <t>90</t>
        </is>
      </c>
      <c r="E26" s="5" t="inlineStr">
        <is>
          <t>130.000,00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=HYPERLINK("https://www.leilaoonline.net/lote/detalhe/257884", "10795")</f>
      </c>
      <c r="B27" s="4" t="s">
        <f>=HYPERLINK("https://www.leilaoonline.net/lote/detalhe/257884", " TRATOR VALTRA BH 180 4X4 - ANO 2012 - FR505325 - LOC. ARIRANHA/SP")</f>
      </c>
      <c r="C27" s="4" t="inlineStr">
        <is>
          <t>Vendido</t>
        </is>
      </c>
      <c r="D27" s="4" t="inlineStr">
        <is>
          <t>47</t>
        </is>
      </c>
      <c r="E27" s="5" t="inlineStr">
        <is>
          <t>102.000,00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=HYPERLINK("https://www.leilaoonline.net/lote/detalhe/257875", "10796")</f>
      </c>
      <c r="B28" s="4" t="s">
        <f>=HYPERLINK("https://www.leilaoonline.net/lote/detalhe/257875", " CARROCERIA - TRANSBORDO SERMAG - FR121503 - LOC. ARIRANHA/SP")</f>
      </c>
      <c r="C28" s="4" t="inlineStr">
        <is>
          <t>Vendido</t>
        </is>
      </c>
      <c r="D28" s="4" t="inlineStr">
        <is>
          <t>19</t>
        </is>
      </c>
      <c r="E28" s="5" t="inlineStr">
        <is>
          <t>29.000,00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=HYPERLINK("https://www.leilaoonline.net/lote/detalhe/257881", "10797")</f>
      </c>
      <c r="B29" s="4" t="s">
        <f>=HYPERLINK("https://www.leilaoonline.net/lote/detalhe/257881", " CARREGADEIRA MF 290RA - ANO 1988 - FR402260 - LOC. ARIRANHA/SP")</f>
      </c>
      <c r="C29" s="4" t="inlineStr">
        <is>
          <t>Vendido</t>
        </is>
      </c>
      <c r="D29" s="4" t="inlineStr">
        <is>
          <t>23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=HYPERLINK("https://www.leilaoonline.net/lote/detalhe/257883", "10798")</f>
      </c>
      <c r="B30" s="4" t="s">
        <f>=HYPERLINK("https://www.leilaoonline.net/lote/detalhe/257883", " CARREGADEIRA MF 290RA 4X4 - ANO 1983 - FR402341 - LOC. ARIRANHA/SP")</f>
      </c>
      <c r="C30" s="4" t="inlineStr">
        <is>
          <t>Vendido</t>
        </is>
      </c>
      <c r="D30" s="4" t="inlineStr">
        <is>
          <t>60</t>
        </is>
      </c>
      <c r="E30" s="5" t="inlineStr">
        <is>
          <t>81.000,00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=HYPERLINK("https://www.leilaoonline.net/lote/detalhe/257891", "10799")</f>
      </c>
      <c r="B31" s="4" t="s">
        <f>=HYPERLINK("https://www.leilaoonline.net/lote/detalhe/257891", " CARREGADEIRA MF 290RA 4X4 - ANO 1983 - 402342 - LOC. ARIRANHA/SP")</f>
      </c>
      <c r="C31" s="4" t="inlineStr">
        <is>
          <t>Vendido</t>
        </is>
      </c>
      <c r="D31" s="4" t="inlineStr">
        <is>
          <t>59</t>
        </is>
      </c>
      <c r="E31" s="5" t="inlineStr">
        <is>
          <t>81.000,00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=HYPERLINK("https://www.leilaoonline.net/lote/detalhe/257886", "10902")</f>
      </c>
      <c r="B32" s="4" t="s">
        <f>=HYPERLINK("https://www.leilaoonline.net/lote/detalhe/257886", " 1 CARROCERIA FUEIRO - LOC. ARIRANHA/SP")</f>
      </c>
      <c r="C32" s="4" t="inlineStr">
        <is>
          <t>Vendido</t>
        </is>
      </c>
      <c r="D32" s="4" t="inlineStr">
        <is>
          <t>12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=HYPERLINK("https://www.leilaoonline.net/lote/detalhe/257893", "10903")</f>
      </c>
      <c r="B33" s="4" t="s">
        <f>=HYPERLINK("https://www.leilaoonline.net/lote/detalhe/257893", "REBOQUE CAMAQ CPC - ANO 1986/1987 - AMARELA; E CONJ. IRRIG. HIDRO R ML125/400 PN10T N/M - FR240032/FR210225 - LOC. ARIRANHA/SP")</f>
      </c>
      <c r="C33" s="4" t="inlineStr">
        <is>
          <t>Vendido</t>
        </is>
      </c>
      <c r="D33" s="4" t="inlineStr">
        <is>
          <t>7</t>
        </is>
      </c>
      <c r="E33" s="5" t="inlineStr">
        <is>
          <t>16.000,00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=HYPERLINK("https://www.leilaoonline.net/lote/detalhe/257889", "10906")</f>
      </c>
      <c r="B34" s="4" t="s">
        <f>=HYPERLINK("https://www.leilaoonline.net/lote/detalhe/257889", "REBOQUE CAMAQ CIC - ANO 1987/1987 - AMARELA; E CONJ. IRRIG. METAL LAVRAS C/ MOTOR - FR240000/FR210221 - LOC. ARIRANHA/SP")</f>
      </c>
      <c r="C34" s="4" t="inlineStr">
        <is>
          <t>Vendido</t>
        </is>
      </c>
      <c r="D34" s="4" t="inlineStr">
        <is>
          <t>6</t>
        </is>
      </c>
      <c r="E34" s="5" t="inlineStr">
        <is>
          <t>15.000,00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=HYPERLINK("https://www.leilaoonline.net/lote/detalhe/257910", "10907")</f>
      </c>
      <c r="B35" s="4" t="s">
        <f>=HYPERLINK("https://www.leilaoonline.net/lote/detalhe/257910", " BOMBA DE ABESTECIMENTO - LOC. ARIRANHA/SP")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=HYPERLINK("https://www.leilaoonline.net/lote/detalhe/257887", "10908")</f>
      </c>
      <c r="B36" s="4" t="s">
        <f>=HYPERLINK("https://www.leilaoonline.net/lote/detalhe/257887", " 1 BOCA PÁ BAGAÇO 938 - LOC. ARIRANHA/SP")</f>
      </c>
      <c r="C36" s="4" t="inlineStr">
        <is>
          <t>Vendido</t>
        </is>
      </c>
      <c r="D36" s="4" t="inlineStr">
        <is>
          <t>20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=HYPERLINK("https://www.leilaoonline.net/lote/detalhe/257888", "10909")</f>
      </c>
      <c r="B37" s="4" t="s">
        <f>=HYPERLINK("https://www.leilaoonline.net/lote/detalhe/257888", " 2 CABINE ABS E 1 CABINE MB2726 - LOC. ARIRANHA/SP")</f>
      </c>
      <c r="C37" s="4" t="inlineStr">
        <is>
          <t>Vendido</t>
        </is>
      </c>
      <c r="D37" s="4" t="inlineStr">
        <is>
          <t>36</t>
        </is>
      </c>
      <c r="E37" s="5" t="inlineStr">
        <is>
          <t>4.000,00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=HYPERLINK("https://www.leilaoonline.net/lote/detalhe/257899", "10910")</f>
      </c>
      <c r="B38" s="4" t="s">
        <f>=HYPERLINK("https://www.leilaoonline.net/lote/detalhe/257899", " 2 CAPOTA TRATOR JOHN DEERE 6110 (NOVA) - LOC. ARIRANHA/SP")</f>
      </c>
      <c r="C38" s="4" t="inlineStr">
        <is>
          <t>Vendido</t>
        </is>
      </c>
      <c r="D38" s="4" t="inlineStr">
        <is>
          <t>12</t>
        </is>
      </c>
      <c r="E38" s="5" t="inlineStr">
        <is>
          <t>4.100,00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=HYPERLINK("https://www.leilaoonline.net/lote/detalhe/257885", "10911")</f>
      </c>
      <c r="B39" s="4" t="s">
        <f>=HYPERLINK("https://www.leilaoonline.net/lote/detalhe/257885", " 4 IMPLEMENTOS ( ESTRUTURA) - LOC. ARIRANHA/SP")</f>
      </c>
      <c r="C39" s="4" t="inlineStr">
        <is>
          <t>Vendido</t>
        </is>
      </c>
      <c r="D39" s="4" t="inlineStr">
        <is>
          <t>23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=HYPERLINK("https://www.leilaoonline.net/lote/detalhe/257890", "10912")</f>
      </c>
      <c r="B40" s="4" t="s">
        <f>=HYPERLINK("https://www.leilaoonline.net/lote/detalhe/257890", " 6 IMPLEMENTOS ( ESTRUTURA) - LOC. ARIRANHA/SP")</f>
      </c>
      <c r="C40" s="4" t="inlineStr">
        <is>
          <t>Vendido</t>
        </is>
      </c>
      <c r="D40" s="4" t="inlineStr">
        <is>
          <t>27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=HYPERLINK("https://www.leilaoonline.net/lote/detalhe/257892", "10913")</f>
      </c>
      <c r="B41" s="4" t="s">
        <f>=HYPERLINK("https://www.leilaoonline.net/lote/detalhe/257892", " 6 IMPLEMENTOS ( ESTRUTURA) - LOC. ARIRANHA/SP")</f>
      </c>
      <c r="C41" s="4" t="inlineStr">
        <is>
          <t>Vendido</t>
        </is>
      </c>
      <c r="D41" s="4" t="inlineStr">
        <is>
          <t>9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=HYPERLINK("https://www.leilaoonline.net/lote/detalhe/257894", "10914")</f>
      </c>
      <c r="B42" s="4" t="s">
        <f>=HYPERLINK("https://www.leilaoonline.net/lote/detalhe/257894", " 5 BARRINHAS QUADRICICLO - LOC. ARIRANHA/SP")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=HYPERLINK("https://www.leilaoonline.net/lote/detalhe/257897", "10915")</f>
      </c>
      <c r="B43" s="4" t="s">
        <f>=HYPERLINK("https://www.leilaoonline.net/lote/detalhe/257897", " 58 ALONGADOR DE EIXOS DIVERSOS - LOC. ARIRANHA/SP")</f>
      </c>
      <c r="C43" s="4" t="inlineStr">
        <is>
          <t>Vendido</t>
        </is>
      </c>
      <c r="D43" s="4" t="inlineStr">
        <is>
          <t>42</t>
        </is>
      </c>
      <c r="E43" s="5" t="inlineStr">
        <is>
          <t>12.450,00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=HYPERLINK("https://www.leilaoonline.net/lote/detalhe/257896", "10916")</f>
      </c>
      <c r="B44" s="4" t="s">
        <f>=HYPERLINK("https://www.leilaoonline.net/lote/detalhe/257896", " 10 PNEUS 20.8-38 MONTADO NAS RODAS; E 4 PNEUS 12.4-36 MONTADO NAS RODAS - LOC. ARIRANHA/SP")</f>
      </c>
      <c r="C44" s="4" t="inlineStr">
        <is>
          <t>Vendido</t>
        </is>
      </c>
      <c r="D44" s="4" t="inlineStr">
        <is>
          <t>88</t>
        </is>
      </c>
      <c r="E44" s="5" t="inlineStr">
        <is>
          <t>38.900,00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=HYPERLINK("https://www.leilaoonline.net/lote/detalhe/257895", "10917")</f>
      </c>
      <c r="B45" s="4" t="s">
        <f>=HYPERLINK("https://www.leilaoonline.net/lote/detalhe/257895", " 24 PNEUS 385/65R MONTADO NAS RODAS - LOC. ARIRANHA/SP")</f>
      </c>
      <c r="C45" s="4" t="inlineStr">
        <is>
          <t>Vendido</t>
        </is>
      </c>
      <c r="D45" s="4" t="inlineStr">
        <is>
          <t>16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=HYPERLINK("https://www.leilaoonline.net/lote/detalhe/257903", "10918")</f>
      </c>
      <c r="B46" s="4" t="s">
        <f>=HYPERLINK("https://www.leilaoonline.net/lote/detalhe/257903", " APROX. 33.000 KG DE SUCATA DE CAMPANAS - (LANCE POR KG) - LOC. ARIRANHA/SP")</f>
      </c>
      <c r="C46" s="4" t="inlineStr">
        <is>
          <t>Vendido</t>
        </is>
      </c>
      <c r="D46" s="4" t="inlineStr">
        <is>
          <t>7</t>
        </is>
      </c>
      <c r="E46" s="5" t="inlineStr">
        <is>
          <t>66.000,00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=HYPERLINK("https://www.leilaoonline.net/lote/detalhe/257898", "10919")</f>
      </c>
      <c r="B47" s="4" t="s">
        <f>=HYPERLINK("https://www.leilaoonline.net/lote/detalhe/257898", " APROX. 238 PEÇAS DE SUCATA DE RODAS COM AROS - LOC. ARIRANHA/SP")</f>
      </c>
      <c r="C47" s="4" t="inlineStr">
        <is>
          <t>Vendido</t>
        </is>
      </c>
      <c r="D47" s="4" t="inlineStr">
        <is>
          <t>55</t>
        </is>
      </c>
      <c r="E47" s="5" t="inlineStr">
        <is>
          <t>31.900,00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=HYPERLINK("https://www.leilaoonline.net/lote/detalhe/257901", "10920")</f>
      </c>
      <c r="B48" s="4" t="s">
        <f>=HYPERLINK("https://www.leilaoonline.net/lote/detalhe/257901", " APROX. 16 PEÇAS DE SUCATA DE RADIADORES DIVERSOS - LOC. ARIRANHA/SP")</f>
      </c>
      <c r="C48" s="4" t="inlineStr">
        <is>
          <t>Vendido</t>
        </is>
      </c>
      <c r="D48" s="4" t="inlineStr">
        <is>
          <t>8</t>
        </is>
      </c>
      <c r="E48" s="5" t="inlineStr">
        <is>
          <t>1.700,00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=HYPERLINK("https://www.leilaoonline.net/lote/detalhe/257902", "10921")</f>
      </c>
      <c r="B49" s="4" t="s">
        <f>=HYPERLINK("https://www.leilaoonline.net/lote/detalhe/257902", " APROX. 14 PEÇAS DE TIRANTES DIVERSOS (NOVOS) - LOC. ARIRANHA/SP")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=HYPERLINK("https://www.leilaoonline.net/lote/detalhe/257914", "10922")</f>
      </c>
      <c r="B50" s="4" t="s">
        <f>=HYPERLINK("https://www.leilaoonline.net/lote/detalhe/257914", " APROX. 17 SUCATA DE CILINDROS HIDRÁULICOS DIVERSOS - LOC. ARIRANHA/SP")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=HYPERLINK("https://www.leilaoonline.net/lote/detalhe/257905", "10923")</f>
      </c>
      <c r="B51" s="4" t="s">
        <f>=HYPERLINK("https://www.leilaoonline.net/lote/detalhe/257905", " APROX. 9 PEÇAS DE SUCATA DE MÁQUINAS PNEUMÁTICAS - LOC. ARIRANHA/SP")</f>
      </c>
      <c r="C51" s="4" t="inlineStr">
        <is>
          <t>Vendido</t>
        </is>
      </c>
      <c r="D51" s="4" t="inlineStr">
        <is>
          <t>3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=HYPERLINK("https://www.leilaoonline.net/lote/detalhe/257912", "10924")</f>
      </c>
      <c r="B52" s="4" t="s">
        <f>=HYPERLINK("https://www.leilaoonline.net/lote/detalhe/257912", " LOTE DE SUCATA CONTENDO: 1 TANQUE HIDRÁULICO BH224, 1 BLOCO DE MOTOR MWM 6.10T, 1 MOTOR SAVEIRO PARCIAL E 1 CUBO REDUÇÃO FINAL - LOC. ARIRANHA/SP")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=HYPERLINK("https://www.leilaoonline.net/lote/detalhe/257907", "10925")</f>
      </c>
      <c r="B53" s="4" t="s">
        <f>=HYPERLINK("https://www.leilaoonline.net/lote/detalhe/257907", " APROX. 24 PEÇAS DE SUCATA DE COMPRESSORES DE A/C DIVERSOS - LOC. ARIRANHA/SP")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=HYPERLINK("https://www.leilaoonline.net/lote/detalhe/257906", "10926")</f>
      </c>
      <c r="B54" s="4" t="s">
        <f>=HYPERLINK("https://www.leilaoonline.net/lote/detalhe/257906", " APROX. 500 KG DE SUCATA DE COMPONENTES HIDRÁULICOS E PNEUMÁTICOS - (LANCE POR KG) - LOC. ARIRANHA/SP")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950,00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=HYPERLINK("https://www.leilaoonline.net/lote/detalhe/257904", "10927")</f>
      </c>
      <c r="B55" s="4" t="s">
        <f>=HYPERLINK("https://www.leilaoonline.net/lote/detalhe/257904", " APROX. 6.500 KG DE SUCATA DE COLAR DE ESTEIRA - (LANCE POR KG) - LOC. ARIRANHA/SP")</f>
      </c>
      <c r="C55" s="4" t="inlineStr">
        <is>
          <t>Vendido</t>
        </is>
      </c>
      <c r="D55" s="4" t="inlineStr">
        <is>
          <t>5</t>
        </is>
      </c>
      <c r="E55" s="5" t="inlineStr">
        <is>
          <t>10.400,00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=HYPERLINK("https://www.leilaoonline.net/lote/detalhe/257911", "10928")</f>
      </c>
      <c r="B56" s="4" t="s">
        <f>=HYPERLINK("https://www.leilaoonline.net/lote/detalhe/257911", " APROX. 9.500 KG DE SUCATA DE FAQUINHA E FACÃO - (LANCE POR KG) - LOC. ARIRANHA/SP")</f>
      </c>
      <c r="C56" s="4" t="inlineStr">
        <is>
          <t>Vendido</t>
        </is>
      </c>
      <c r="D56" s="4" t="inlineStr">
        <is>
          <t>5</t>
        </is>
      </c>
      <c r="E56" s="5" t="inlineStr">
        <is>
          <t>15.200,00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=HYPERLINK("https://www.leilaoonline.net/lote/detalhe/257900", "10929")</f>
      </c>
      <c r="B57" s="4" t="s">
        <f>=HYPERLINK("https://www.leilaoonline.net/lote/detalhe/257900", " APROX. 700 KG DE SUCATA DE TALISCA ESTEIRA DA COLHEDORA - (LANCE POR KG) - LOC. ARIRANHA/SP")</f>
      </c>
      <c r="C57" s="4" t="inlineStr">
        <is>
          <t>Vendido</t>
        </is>
      </c>
      <c r="D57" s="4" t="inlineStr">
        <is>
          <t>5</t>
        </is>
      </c>
      <c r="E57" s="5" t="inlineStr">
        <is>
          <t>1.120,00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=HYPERLINK("https://www.leilaoonline.net/lote/detalhe/257915", "10930")</f>
      </c>
      <c r="B58" s="4" t="s">
        <f>=HYPERLINK("https://www.leilaoonline.net/lote/detalhe/257915", " APROX. 16 PEÇAS DE SUCATA DE ALTERADORES DIVERSOS; E 31 PEÇAS DE SUCATA DE MOTORES DE PARTIDA DIVERSOS - LOC. ARIRANHA/SP")</f>
      </c>
      <c r="C58" s="4" t="inlineStr">
        <is>
          <t>Vendido</t>
        </is>
      </c>
      <c r="D58" s="4" t="inlineStr">
        <is>
          <t>6</t>
        </is>
      </c>
      <c r="E58" s="5" t="inlineStr">
        <is>
          <t>3.950,00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=HYPERLINK("https://www.leilaoonline.net/lote/detalhe/257913", "10931")</f>
      </c>
      <c r="B59" s="4" t="s">
        <f>=HYPERLINK("https://www.leilaoonline.net/lote/detalhe/257913", " APROX. 37 PEÇAS DE SUCATA DE MANCAIS DE ROLO - LOC. ARIRANHA/SP")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=HYPERLINK("https://www.leilaoonline.net/lote/detalhe/257909", "10932")</f>
      </c>
      <c r="B60" s="4" t="s">
        <f>=HYPERLINK("https://www.leilaoonline.net/lote/detalhe/257909", " APROX. 9.000 KG DE SUCATA DE MOLA - (LANCE POR KG) - LOC. ARIRANHA/SP")</f>
      </c>
      <c r="C60" s="4" t="inlineStr">
        <is>
          <t>Vendido</t>
        </is>
      </c>
      <c r="D60" s="4" t="inlineStr">
        <is>
          <t>9</t>
        </is>
      </c>
      <c r="E60" s="5" t="inlineStr">
        <is>
          <t>23.400,00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=HYPERLINK("https://www.leilaoonline.net/lote/detalhe/257908", "10933")</f>
      </c>
      <c r="B61" s="4" t="s">
        <f>=HYPERLINK("https://www.leilaoonline.net/lote/detalhe/257908", " APROX. 6.000 KG DE SUCATA DE ROLAMENTO - (LANCE POR KG) - LOC. ARIRANHA/SP")</f>
      </c>
      <c r="C61" s="4" t="inlineStr">
        <is>
          <t>Vendido</t>
        </is>
      </c>
      <c r="D61" s="4" t="inlineStr">
        <is>
          <t>4</t>
        </is>
      </c>
      <c r="E61" s="5" t="inlineStr">
        <is>
          <t>7.200,00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=HYPERLINK("https://www.leilaoonline.net/lote/detalhe/257919", "10934")</f>
      </c>
      <c r="B62" s="4" t="s">
        <f>=HYPERLINK("https://www.leilaoonline.net/lote/detalhe/257919", " APROX. 970 KG DE SUCATA DE TALISCA ELEVADOR DA COLHEDORA - (LANCE POR KG) - LOC. ARIRANHA/SP")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1.455,00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=HYPERLINK("https://www.leilaoonline.net/lote/detalhe/257920", "10935")</f>
      </c>
      <c r="B63" s="4" t="s">
        <f>=HYPERLINK("https://www.leilaoonline.net/lote/detalhe/257920", " APROX. 5.000 KG DE SUCATA DE MATERIAIS DIVERSOS - (LANCE POR KG) - LOC. ARIRANHA/SP")</f>
      </c>
      <c r="C63" s="4" t="inlineStr">
        <is>
          <t>Vendido</t>
        </is>
      </c>
      <c r="D63" s="4" t="inlineStr">
        <is>
          <t>11</t>
        </is>
      </c>
      <c r="E63" s="5" t="inlineStr">
        <is>
          <t>9.500,00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=HYPERLINK("https://www.leilaoonline.net/lote/detalhe/257916", "10936")</f>
      </c>
      <c r="B64" s="4" t="s">
        <f>=HYPERLINK("https://www.leilaoonline.net/lote/detalhe/257916", " APROX. 24 SAPATAS QUINTA RODA DIVERSOS - LOC. ARIRANHA/SP")</f>
      </c>
      <c r="C64" s="4" t="inlineStr">
        <is>
          <t>Vendido</t>
        </is>
      </c>
      <c r="D64" s="4" t="inlineStr">
        <is>
          <t>17</t>
        </is>
      </c>
      <c r="E64" s="5" t="inlineStr">
        <is>
          <t>2.600,00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=HYPERLINK("https://www.leilaoonline.net/lote/detalhe/257921", "10937")</f>
      </c>
      <c r="B65" s="4" t="s">
        <f>=HYPERLINK("https://www.leilaoonline.net/lote/detalhe/257921", " APROX. 3 SUCATAS DE TANQUE DE ÁGUA E 2 SUCATAS DE CAIXA DE FERRAMENTA PARA CARROCERIA - LOC. ARIRANHA/SP")</f>
      </c>
      <c r="C65" s="4" t="inlineStr">
        <is>
          <t>Vendido</t>
        </is>
      </c>
      <c r="D65" s="4" t="inlineStr">
        <is>
          <t>6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=HYPERLINK("https://www.leilaoonline.net/lote/detalhe/257918", "10938")</f>
      </c>
      <c r="B66" s="4" t="s">
        <f>=HYPERLINK("https://www.leilaoonline.net/lote/detalhe/257918", " APROX. 1 CAIXA DE SUCATA DE PEÇAS DE INFORMÁTICA DIVERSAS - LOC. ARIRANHA/SP")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=HYPERLINK("https://www.leilaoonline.net/lote/detalhe/257917", "10955")</f>
      </c>
      <c r="B67" s="4" t="s">
        <f>=HYPERLINK("https://www.leilaoonline.net/lote/detalhe/257917", " APROX. 200 SUCATAS DE RODAS 1.100 - LOC. PALESTINA/SP")</f>
      </c>
      <c r="C67" s="4" t="inlineStr">
        <is>
          <t>Vendido</t>
        </is>
      </c>
      <c r="D67" s="4" t="inlineStr">
        <is>
          <t>24</t>
        </is>
      </c>
      <c r="E67" s="5" t="inlineStr">
        <is>
          <t>11.500,00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=HYPERLINK("https://www.leilaoonline.net/lote/detalhe/257924", "10956")</f>
      </c>
      <c r="B68" s="4" t="s">
        <f>=HYPERLINK("https://www.leilaoonline.net/lote/detalhe/257924", " APROX. 144 PEÇAS DE SUCATA DE CONTAINER IBC 1000L - LOC. PALESTINA/SP")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17.050,00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=HYPERLINK("https://www.leilaoonline.net/lote/detalhe/257922", "10957")</f>
      </c>
      <c r="B69" s="4" t="s">
        <f>=HYPERLINK("https://www.leilaoonline.net/lote/detalhe/257922", " APROX. 4.800 KG DE SUCATA DE ROLETES DE COLHEDORA - (LANCE POR KG) - LOC. PALESTINA/SP")</f>
      </c>
      <c r="C69" s="4" t="inlineStr">
        <is>
          <t>Vendido</t>
        </is>
      </c>
      <c r="D69" s="4" t="inlineStr">
        <is>
          <t>4</t>
        </is>
      </c>
      <c r="E69" s="5" t="inlineStr">
        <is>
          <t>7.680,00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=HYPERLINK("https://www.leilaoonline.net/lote/detalhe/257923", "10958")</f>
      </c>
      <c r="B70" s="4" t="s">
        <f>=HYPERLINK("https://www.leilaoonline.net/lote/detalhe/257923", "  APROX. 2.430 KG DE SUCATA DE ALUMÍNIO - (LANCE POR KG) - LOC. PALESTINA/SP")</f>
      </c>
      <c r="C70" s="4" t="inlineStr">
        <is>
          <t>Vendido</t>
        </is>
      </c>
      <c r="D70" s="4" t="inlineStr">
        <is>
          <t>21</t>
        </is>
      </c>
      <c r="E70" s="5" t="inlineStr">
        <is>
          <t>15.309,00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=HYPERLINK("https://www.leilaoonline.net/lote/detalhe/257947", "10959")</f>
      </c>
      <c r="B71" s="4" t="s">
        <f>=HYPERLINK("https://www.leilaoonline.net/lote/detalhe/257947", "APROX. 8 PEÇAS DE SUCATA DE LINKS DE COLHEDORA - LOC. SANTA ALBERTINA/ SP")</f>
      </c>
      <c r="C71" s="4" t="inlineStr">
        <is>
          <t>Vendido</t>
        </is>
      </c>
      <c r="D71" s="4" t="inlineStr">
        <is>
          <t>6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=HYPERLINK("https://www.leilaoonline.net/lote/detalhe/257948", "10960")</f>
      </c>
      <c r="B72" s="4" t="s">
        <f>=HYPERLINK("https://www.leilaoonline.net/lote/detalhe/257948", "APROX. 20 PEÇAS DE SUCATA DE RODAS GUIA - LOC. SANTA ALBERTINA/ SP")</f>
      </c>
      <c r="C72" s="4" t="inlineStr">
        <is>
          <t>Vendido</t>
        </is>
      </c>
      <c r="D72" s="4" t="inlineStr">
        <is>
          <t>3</t>
        </is>
      </c>
      <c r="E72" s="5" t="inlineStr">
        <is>
          <t>2.400,00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=HYPERLINK("https://www.leilaoonline.net/lote/detalhe/257949", "10961")</f>
      </c>
      <c r="B73" s="4" t="s">
        <f>=HYPERLINK("https://www.leilaoonline.net/lote/detalhe/257949", "APROX. 2.250 KG DE SUCATA DE BORRACHA (BOJO) - (LANCE POR KG) - LOC. SANTA ALBERTINA/ SP")</f>
      </c>
      <c r="C73" s="4" t="inlineStr">
        <is>
          <t>Vendido</t>
        </is>
      </c>
      <c r="D73" s="4" t="inlineStr">
        <is>
          <t>5</t>
        </is>
      </c>
      <c r="E73" s="5" t="inlineStr">
        <is>
          <t>1.462,50</t>
        </is>
      </c>
      <c r="F73" s="4" t="inlineStr">
        <is>
          <t>0.05</t>
        </is>
      </c>
    </row>
    <row collapsed="false" customFormat="false" customHeight="false" hidden="false" ht="12.1" outlineLevel="0" r="74">
      <c r="A74" s="5" t="s">
        <f>=HYPERLINK("https://www.leilaoonline.net/lote/detalhe/257950", "10962")</f>
      </c>
      <c r="B74" s="4" t="s">
        <f>=HYPERLINK("https://www.leilaoonline.net/lote/detalhe/257950", "APROX. 30 PEÇAS DE SUCATA DE CONTAINER IBC 1000L  - LOC. SANTA ALBERTINA/ SP")</f>
      </c>
      <c r="C74" s="4" t="inlineStr">
        <is>
          <t>Vendido</t>
        </is>
      </c>
      <c r="D74" s="4" t="inlineStr">
        <is>
          <t>23</t>
        </is>
      </c>
      <c r="E74" s="5" t="inlineStr">
        <is>
          <t>4.400,00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=HYPERLINK("https://www.leilaoonline.net/lote/detalhe/257951", "10963")</f>
      </c>
      <c r="B75" s="4" t="s">
        <f>=HYPERLINK("https://www.leilaoonline.net/lote/detalhe/257951", "APROX. 12 PEÇAS DE SUCATA DE CABEÇALHOS - LOC. SANTA ALBERTINA/ SP")</f>
      </c>
      <c r="C75" s="4" t="inlineStr">
        <is>
          <t>Vendido</t>
        </is>
      </c>
      <c r="D75" s="4" t="inlineStr">
        <is>
          <t>5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=HYPERLINK("https://www.leilaoonline.net/lote/detalhe/257952", "10964")</f>
      </c>
      <c r="B76" s="4" t="s">
        <f>=HYPERLINK("https://www.leilaoonline.net/lote/detalhe/257952", "APROX. 90 PEÇAS DE SUCATA DE EMBREAGENS - LOC. SANTA ALBERTINA/ SP")</f>
      </c>
      <c r="C76" s="4" t="inlineStr">
        <is>
          <t>Vendido</t>
        </is>
      </c>
      <c r="D76" s="4" t="inlineStr">
        <is>
          <t>17</t>
        </is>
      </c>
      <c r="E76" s="5" t="inlineStr">
        <is>
          <t>5.250,00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=HYPERLINK("https://www.leilaoonline.net/lote/detalhe/257953", "10965")</f>
      </c>
      <c r="B77" s="4" t="s">
        <f>=HYPERLINK("https://www.leilaoonline.net/lote/detalhe/257953", "APROX. 3.500 KG DE SUCATA DE CAMPANAS - (LANCE POR KG) - LOC. SANTA ALBERTINA/ SP")</f>
      </c>
      <c r="C77" s="4" t="inlineStr">
        <is>
          <t>Vendido</t>
        </is>
      </c>
      <c r="D77" s="4" t="inlineStr">
        <is>
          <t>6</t>
        </is>
      </c>
      <c r="E77" s="5" t="inlineStr">
        <is>
          <t>6.300,00</t>
        </is>
      </c>
      <c r="F7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2026-06-29T01:45:29.00Z</dcterms:created>
  <dc:creator>Tellks Tecnologia</dc:creator>
  <cp:revision>0</cp:revision>
</cp:coreProperties>
</file>