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Palio WK • T. Etios 14 • City DX • Honda CG • Captiva • Chev. Onix LT2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06/12/2024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=HYPERLINK("https://www.leilaoonline.net/lote/detalhe/259251", "025")</f>
      </c>
      <c r="B11" s="4" t="s">
        <f>=HYPERLINK("https://www.leilaoonline.net/lote/detalhe/259251", "veja o vídeo!! CITROEN/PICASSO 16EXCFLX; 2007/2007; PRATA; ALCO./GASOL. - FUNCIONANDO - IPVA 2024 OK")</f>
      </c>
      <c r="C11" s="4" t="inlineStr">
        <is>
          <t>Vendido</t>
        </is>
      </c>
      <c r="D11" s="4" t="inlineStr">
        <is>
          <t>9</t>
        </is>
      </c>
      <c r="E11" s="5" t="inlineStr">
        <is>
          <t>7.000,00</t>
        </is>
      </c>
      <c r="F11" s="4" t="inlineStr">
        <is>
          <t>150.00</t>
        </is>
      </c>
    </row>
    <row collapsed="false" customFormat="false" customHeight="false" hidden="false" ht="12.1" outlineLevel="0" r="12">
      <c r="A12" s="5" t="s">
        <f>=HYPERLINK("https://www.leilaoonline.net/lote/detalhe/258771", "030")</f>
      </c>
      <c r="B12" s="4" t="s">
        <f>=HYPERLINK("https://www.leilaoonline.net/lote/detalhe/258771", "veja o vídeo!! TOYOTA/ETIOS SD X; 2014/2014; BRANCA; GASOL./ALCO./GNV - FUNCIONANDO - IPVA 2024 OK")</f>
      </c>
      <c r="C12" s="4" t="inlineStr">
        <is>
          <t>Não vendido</t>
        </is>
      </c>
      <c r="D12" s="4" t="inlineStr">
        <is>
          <t>1</t>
        </is>
      </c>
      <c r="E12" s="5" t="inlineStr">
        <is>
          <t>19.000,00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=HYPERLINK("https://www.leilaoonline.net/lote/detalhe/258776", "035")</f>
      </c>
      <c r="B13" s="4" t="s">
        <f>=HYPERLINK("https://www.leilaoonline.net/lote/detalhe/258776", "HONDA/CIVIC LX; 2005/2005; DOURADA; GASOLINA - FUNCIONANDO - IPVA 2024 OK")</f>
      </c>
      <c r="C13" s="4" t="inlineStr">
        <is>
          <t>Não vendido</t>
        </is>
      </c>
      <c r="D13" s="4" t="inlineStr">
        <is>
          <t>9</t>
        </is>
      </c>
      <c r="E13" s="5" t="inlineStr">
        <is>
          <t>12.000,00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=HYPERLINK("https://www.leilaoonline.net/lote/detalhe/258781", "040")</f>
      </c>
      <c r="B14" s="4" t="s">
        <f>=HYPERLINK("https://www.leilaoonline.net/lote/detalhe/258781", "veja o vídeo!! HONDA/CITY DX FLEX; 2010/2011; PRATA; ALCO./GASOL. - FUNCIONANDO - IPVA 2024 OK")</f>
      </c>
      <c r="C14" s="4" t="inlineStr">
        <is>
          <t>Não vendido</t>
        </is>
      </c>
      <c r="D14" s="4" t="inlineStr">
        <is>
          <t>43</t>
        </is>
      </c>
      <c r="E14" s="5" t="inlineStr">
        <is>
          <t>31.500,00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=HYPERLINK("https://www.leilaoonline.net/lote/detalhe/258779", "045")</f>
      </c>
      <c r="B15" s="4" t="s">
        <f>=HYPERLINK("https://www.leilaoonline.net/lote/detalhe/258779", "veja o vídeo!! VW/FUSCA 1300 L; 1977/1977; AZUL; GASOLINA - FUNCIONANDO ")</f>
      </c>
      <c r="C15" s="4" t="inlineStr">
        <is>
          <t>Não vendido</t>
        </is>
      </c>
      <c r="D15" s="4" t="inlineStr">
        <is>
          <t>2</t>
        </is>
      </c>
      <c r="E15" s="5" t="inlineStr">
        <is>
          <t>4.500,00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=HYPERLINK("https://www.leilaoonline.net/lote/detalhe/258788", "050")</f>
      </c>
      <c r="B16" s="4" t="s">
        <f>=HYPERLINK("https://www.leilaoonline.net/lote/detalhe/258788", "veja o vídeo!! I/GM CAPTIVA SPORT AWD; 2009/2010; PRETA; GASOLINA - FUNCIONANDO - IPVA 2024 OK")</f>
      </c>
      <c r="C16" s="4" t="inlineStr">
        <is>
          <t>Não vendido</t>
        </is>
      </c>
      <c r="D16" s="4" t="inlineStr">
        <is>
          <t>23</t>
        </is>
      </c>
      <c r="E16" s="5" t="inlineStr">
        <is>
          <t>21.000,00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=HYPERLINK("https://www.leilaoonline.net/lote/detalhe/258790", "055")</f>
      </c>
      <c r="B17" s="4" t="s">
        <f>=HYPERLINK("https://www.leilaoonline.net/lote/detalhe/258790", "CHEVROLET S10 ADV FD2; MOD 2020; BRANCA; ALCO./GASOL. - FUNCIONANDO - IPVA 2024 OK")</f>
      </c>
      <c r="C17" s="4" t="inlineStr">
        <is>
          <t>Não vendido</t>
        </is>
      </c>
      <c r="D17" s="4" t="inlineStr">
        <is>
          <t>2</t>
        </is>
      </c>
      <c r="E17" s="5" t="inlineStr">
        <is>
          <t>36.250,00</t>
        </is>
      </c>
      <c r="F17" s="4" t="inlineStr">
        <is>
          <t>1250.00</t>
        </is>
      </c>
    </row>
    <row collapsed="false" customFormat="false" customHeight="false" hidden="false" ht="12.1" outlineLevel="0" r="18">
      <c r="A18" s="5" t="s">
        <f>=HYPERLINK("https://www.leilaoonline.net/lote/detalhe/258784", "060")</f>
      </c>
      <c r="B18" s="4" t="s">
        <f>=HYPERLINK("https://www.leilaoonline.net/lote/detalhe/258784", "CHEVROLET/ONIX 1.0MT LT; 2019/2019; CINZA; ALCO./GASOL. - FUNCIONANDO - IPVA 2024 OK")</f>
      </c>
      <c r="C18" s="4" t="inlineStr">
        <is>
          <t>Não vendido</t>
        </is>
      </c>
      <c r="D18" s="4" t="inlineStr">
        <is>
          <t>4</t>
        </is>
      </c>
      <c r="E18" s="5" t="inlineStr">
        <is>
          <t>21.500,00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=HYPERLINK("https://www.leilaoonline.net/lote/detalhe/258787", "065")</f>
      </c>
      <c r="B19" s="4" t="s">
        <f>=HYPERLINK("https://www.leilaoonline.net/lote/detalhe/258787", "veja o vídeo!! PEUGEOT/BOXER M330M 23S; 2012/2013; PRETA; DIESEL - FUNCIONANDO - IPVA 2024 OK")</f>
      </c>
      <c r="C19" s="4" t="inlineStr">
        <is>
          <t>Não vendido</t>
        </is>
      </c>
      <c r="D19" s="4" t="inlineStr">
        <is>
          <t>5</t>
        </is>
      </c>
      <c r="E19" s="5" t="inlineStr">
        <is>
          <t>29.000,00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=HYPERLINK("https://www.leilaoonline.net/lote/detalhe/258782", "070")</f>
      </c>
      <c r="B20" s="4" t="s">
        <f>=HYPERLINK("https://www.leilaoonline.net/lote/detalhe/258782", "veja o vídeo!! I NISSAN FRONTIER S MTX4 4X4; MOD 2021; BRANCA; DIESEL - FUNCIONANDO - IPVA 2024 OK")</f>
      </c>
      <c r="C20" s="4" t="inlineStr">
        <is>
          <t>Não vendido</t>
        </is>
      </c>
      <c r="D20" s="4" t="inlineStr">
        <is>
          <t>28</t>
        </is>
      </c>
      <c r="E20" s="5" t="inlineStr">
        <is>
          <t>106.000,00</t>
        </is>
      </c>
      <c r="F20" s="4" t="inlineStr">
        <is>
          <t>1250.00</t>
        </is>
      </c>
    </row>
    <row collapsed="false" customFormat="false" customHeight="false" hidden="false" ht="12.1" outlineLevel="0" r="21">
      <c r="A21" s="5" t="s">
        <f>=HYPERLINK("https://www.leilaoonline.net/lote/detalhe/258792", "075")</f>
      </c>
      <c r="B21" s="4" t="s">
        <f>=HYPERLINK("https://www.leilaoonline.net/lote/detalhe/258792", "veja o vídeo!! FIAT/PALIO WK ADVEN FLEX; 2010/2011; PRATA; ALCO./GASOL. - FUNCIONANDO - IPVA 2024 OK")</f>
      </c>
      <c r="C21" s="4" t="inlineStr">
        <is>
          <t>Vendido</t>
        </is>
      </c>
      <c r="D21" s="4" t="inlineStr">
        <is>
          <t>15</t>
        </is>
      </c>
      <c r="E21" s="5" t="inlineStr">
        <is>
          <t>24.000,00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=HYPERLINK("https://www.leilaoonline.net/lote/detalhe/258783", "080")</f>
      </c>
      <c r="B22" s="4" t="s">
        <f>=HYPERLINK("https://www.leilaoonline.net/lote/detalhe/258783", "CHEVROLET SPIN LS; 2021/2021; PRATA; ALCO./GASOL. - FUNCIONANDO - IPVA 2024 OK")</f>
      </c>
      <c r="C22" s="4" t="inlineStr">
        <is>
          <t>Não vendido</t>
        </is>
      </c>
      <c r="D22" s="4" t="inlineStr">
        <is>
          <t>3</t>
        </is>
      </c>
      <c r="E22" s="5" t="inlineStr">
        <is>
          <t>39.000,00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=HYPERLINK("https://www.leilaoonline.net/lote/detalhe/258774", "095")</f>
      </c>
      <c r="B23" s="4" t="s">
        <f>=HYPERLINK("https://www.leilaoonline.net/lote/detalhe/258774", "RENAULT/CLIO RT 1.0 16V; 2001/2001; PRATA; GASOLINA - FUNCIONANDO")</f>
      </c>
      <c r="C23" s="4" t="inlineStr">
        <is>
          <t>Vendido</t>
        </is>
      </c>
      <c r="D23" s="4" t="inlineStr">
        <is>
          <t>31</t>
        </is>
      </c>
      <c r="E23" s="5" t="inlineStr">
        <is>
          <t>6.650,00</t>
        </is>
      </c>
      <c r="F23" s="4" t="inlineStr">
        <is>
          <t>150.00</t>
        </is>
      </c>
    </row>
    <row collapsed="false" customFormat="false" customHeight="false" hidden="false" ht="12.1" outlineLevel="0" r="24">
      <c r="A24" s="5" t="s">
        <f>=HYPERLINK("https://www.leilaoonline.net/lote/detalhe/258789", "100")</f>
      </c>
      <c r="B24" s="4" t="s">
        <f>=HYPERLINK("https://www.leilaoonline.net/lote/detalhe/258789", "veja o vídeo!! HONDA/CG 125 TITAN; 1996/1997; VERMELHA; GASOLINA - FUNCIONANDO")</f>
      </c>
      <c r="C24" s="4" t="inlineStr">
        <is>
          <t>Não vendido</t>
        </is>
      </c>
      <c r="D24" s="4" t="inlineStr">
        <is>
          <t>2</t>
        </is>
      </c>
      <c r="E24" s="5" t="inlineStr">
        <is>
          <t>3.000,00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=HYPERLINK("https://www.leilaoonline.net/lote/detalhe/258780", "105")</f>
      </c>
      <c r="B25" s="4" t="s">
        <f>=HYPERLINK("https://www.leilaoonline.net/lote/detalhe/258780", "veja o vídeo!! FIAT/STRADA ENDURANCE CS; 2022/2023; BRANCA; ALCO./GASOL. - FUNC. - IPVA 2024 OK - APROX. 23.800KM")</f>
      </c>
      <c r="C25" s="4" t="inlineStr">
        <is>
          <t>Vendido</t>
        </is>
      </c>
      <c r="D25" s="4" t="inlineStr">
        <is>
          <t>31</t>
        </is>
      </c>
      <c r="E25" s="5" t="inlineStr">
        <is>
          <t>60.000,00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=HYPERLINK("https://www.leilaoonline.net/lote/detalhe/258775", "110")</f>
      </c>
      <c r="B26" s="4" t="s">
        <f>=HYPERLINK("https://www.leilaoonline.net/lote/detalhe/258775", "HYUNDAI/HB20S 1.6A PREM; 2014/2014; PRETA; ALCO./GASOL. - NÃO FUNCIONA")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15.000,00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=HYPERLINK("https://www.leilaoonline.net/lote/detalhe/258786", "115")</f>
      </c>
      <c r="B27" s="4" t="s">
        <f>=HYPERLINK("https://www.leilaoonline.net/lote/detalhe/258786", "veja o vídeo!! I/CHEV TRACKER PREMIER; 2017/2018; CINZA; ALCO./GASOL. - FUNCIONANDO - IPVA 2024 OK")</f>
      </c>
      <c r="C27" s="4" t="inlineStr">
        <is>
          <t>Não vendido</t>
        </is>
      </c>
      <c r="D27" s="4" t="inlineStr">
        <is>
          <t>8</t>
        </is>
      </c>
      <c r="E27" s="5" t="inlineStr">
        <is>
          <t>48.750,00</t>
        </is>
      </c>
      <c r="F27" s="4" t="inlineStr">
        <is>
          <t>1250.00</t>
        </is>
      </c>
    </row>
    <row collapsed="false" customFormat="false" customHeight="false" hidden="false" ht="12.1" outlineLevel="0" r="28">
      <c r="A28" s="5" t="s">
        <f>=HYPERLINK("https://www.leilaoonline.net/lote/detalhe/258791", "120")</f>
      </c>
      <c r="B28" s="4" t="s">
        <f>=HYPERLINK("https://www.leilaoonline.net/lote/detalhe/258791", "veja o vídeo!! FIAT/DUCATO MAXI; 2001/2002; BRANCA; DIESEL - FUNCIONANDO")</f>
      </c>
      <c r="C28" s="4" t="inlineStr">
        <is>
          <t>Não vendido</t>
        </is>
      </c>
      <c r="D28" s="4" t="inlineStr">
        <is>
          <t>14</t>
        </is>
      </c>
      <c r="E28" s="5" t="inlineStr">
        <is>
          <t>21.500,00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=HYPERLINK("https://www.leilaoonline.net/lote/detalhe/258793", "125")</f>
      </c>
      <c r="B29" s="4" t="s">
        <f>=HYPERLINK("https://www.leilaoonline.net/lote/detalhe/258793", "KIA SORENTO EX 2.5 VGT; 2008/2009; COR PRATA; DIESEL - FUNCIONANDO - IPVA 2024 OK")</f>
      </c>
      <c r="C29" s="4" t="inlineStr">
        <is>
          <t>Não vendido</t>
        </is>
      </c>
      <c r="D29" s="4" t="inlineStr">
        <is>
          <t>5</t>
        </is>
      </c>
      <c r="E29" s="5" t="inlineStr">
        <is>
          <t>12.000,00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=HYPERLINK("https://www.leilaoonline.net/lote/detalhe/258785", "130")</f>
      </c>
      <c r="B30" s="4" t="s">
        <f>=HYPERLINK("https://www.leilaoonline.net/lote/detalhe/258785", "VW/GOL 1.6L MB5; 2019/2020; BRANCA; ALCO./GASOL. - FUNCIONANDO - IPVA 2024 OK")</f>
      </c>
      <c r="C30" s="4" t="inlineStr">
        <is>
          <t>Não vendido</t>
        </is>
      </c>
      <c r="D30" s="4" t="inlineStr">
        <is>
          <t>40</t>
        </is>
      </c>
      <c r="E30" s="5" t="inlineStr">
        <is>
          <t>32.750,00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=HYPERLINK("https://www.leilaoonline.net/lote/detalhe/258778", "135")</f>
      </c>
      <c r="B31" s="4" t="s">
        <f>=HYPERLINK("https://www.leilaoonline.net/lote/detalhe/258778", "veja o vídeo!! VW/FUSCA 1300 L; 1980/1980; VERDE; GASOLINA - FUNCIONANDO")</f>
      </c>
      <c r="C31" s="4" t="inlineStr">
        <is>
          <t>Não vendido</t>
        </is>
      </c>
      <c r="D31" s="4" t="inlineStr">
        <is>
          <t>2</t>
        </is>
      </c>
      <c r="E31" s="5" t="inlineStr">
        <is>
          <t>3.500,00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=HYPERLINK("https://www.leilaoonline.net/lote/detalhe/258770", "140")</f>
      </c>
      <c r="B32" s="4" t="s">
        <f>=HYPERLINK("https://www.leilaoonline.net/lote/detalhe/258770", "TOYOTA HILUX SW4 SRV 4X4; 2008/2008; COR PRETA; DIESEL - FUNCIONANDO - IPVA 2024 OK")</f>
      </c>
      <c r="C32" s="4" t="inlineStr">
        <is>
          <t>Não vendido</t>
        </is>
      </c>
      <c r="D32" s="4" t="inlineStr">
        <is>
          <t>14</t>
        </is>
      </c>
      <c r="E32" s="5" t="inlineStr">
        <is>
          <t>62.000,00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=HYPERLINK("https://www.leilaoonline.net/lote/detalhe/258772", "145")</f>
      </c>
      <c r="B33" s="4" t="s">
        <f>=HYPERLINK("https://www.leilaoonline.net/lote/detalhe/258772", "SMART FORTWO COUPE 62; 2010/2010; COR FANTASIA; GASOLINA - FUNCIONADO - IPVA 2024 OK")</f>
      </c>
      <c r="C33" s="4" t="inlineStr">
        <is>
          <t>Não vendido</t>
        </is>
      </c>
      <c r="D33" s="4" t="inlineStr">
        <is>
          <t>4</t>
        </is>
      </c>
      <c r="E33" s="5" t="inlineStr">
        <is>
          <t>24.000,00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=HYPERLINK("https://www.leilaoonline.net/lote/detalhe/258795", "150")</f>
      </c>
      <c r="B34" s="4" t="s">
        <f>=HYPERLINK("https://www.leilaoonline.net/lote/detalhe/258795", "FORD/DEL REY; 1983/1984; MARROM; ALCOOL - NÃO FUNCIONA")</f>
      </c>
      <c r="C34" s="4" t="inlineStr">
        <is>
          <t>Não vendido</t>
        </is>
      </c>
      <c r="D34" s="4" t="inlineStr">
        <is>
          <t>1</t>
        </is>
      </c>
      <c r="E34" s="5" t="inlineStr">
        <is>
          <t>2.000,00</t>
        </is>
      </c>
      <c r="F34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2026-09-28T23:30:15.00Z</dcterms:created>
  <dc:creator>Tellks Tecnologia</dc:creator>
  <cp:revision>0</cp:revision>
</cp:coreProperties>
</file>