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Duster 21 • Onix LT2 • Etios 14 • HR-V Tour. 18 • Chev. S10 LT 14 • Chev. Onix LT2 • Outro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17/01/2025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=HYPERLINK("https://www.leilaoonline.net/lote/detalhe/262828", "015")</f>
      </c>
      <c r="B11" s="4" t="s">
        <f>=HYPERLINK("https://www.leilaoonline.net/lote/detalhe/262828", "veja o vídeo!! CHEV/ONIX 10MT LT2; 2023/2024; PRETA; ALCO./GASOL. - FUNCIONANDO")</f>
      </c>
      <c r="C11" s="4" t="inlineStr">
        <is>
          <t>Vendido</t>
        </is>
      </c>
      <c r="D11" s="4" t="inlineStr">
        <is>
          <t>23</t>
        </is>
      </c>
      <c r="E11" s="5" t="inlineStr">
        <is>
          <t>57.500,00</t>
        </is>
      </c>
      <c r="F11" s="4" t="inlineStr">
        <is>
          <t>1250.00</t>
        </is>
      </c>
    </row>
    <row collapsed="false" customFormat="false" customHeight="false" hidden="false" ht="12.1" outlineLevel="0" r="12">
      <c r="A12" s="5" t="s">
        <f>=HYPERLINK("https://www.leilaoonline.net/lote/detalhe/262943", "020")</f>
      </c>
      <c r="B12" s="4" t="s">
        <f>=HYPERLINK("https://www.leilaoonline.net/lote/detalhe/262943", "veja o vídeo!! I/PEUGEOT 207HB XR S; 2010/2011; BRANCA; ALCO./GASOL. - FUNCIONANDO")</f>
      </c>
      <c r="C12" s="4" t="inlineStr">
        <is>
          <t>Não vendido</t>
        </is>
      </c>
      <c r="D12" s="4" t="inlineStr">
        <is>
          <t>1</t>
        </is>
      </c>
      <c r="E12" s="5" t="inlineStr">
        <is>
          <t>10.000,00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=HYPERLINK("https://www.leilaoonline.net/lote/detalhe/262942", "025")</f>
      </c>
      <c r="B13" s="4" t="s">
        <f>=HYPERLINK("https://www.leilaoonline.net/lote/detalhe/262942", "veja o vídeo!! GM/OMEGA GLS; 1994/1994; PRETA; ALCOOL - FUNCIONANDO")</f>
      </c>
      <c r="C13" s="4" t="inlineStr">
        <is>
          <t>Não vendido</t>
        </is>
      </c>
      <c r="D13" s="4" t="inlineStr">
        <is>
          <t>12</t>
        </is>
      </c>
      <c r="E13" s="5" t="inlineStr">
        <is>
          <t>17.000,00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=HYPERLINK("https://www.leilaoonline.net/lote/detalhe/262850", "035")</f>
      </c>
      <c r="B14" s="4" t="s">
        <f>=HYPERLINK("https://www.leilaoonline.net/lote/detalhe/262850", "veja o vídeo!! PEUGEOT/BOXER M330M 23S; 2012/2013; PRETA; DIESEL - FUNCIONANDO")</f>
      </c>
      <c r="C14" s="4" t="inlineStr">
        <is>
          <t>Não vendido</t>
        </is>
      </c>
      <c r="D14" s="4" t="inlineStr">
        <is>
          <t>1</t>
        </is>
      </c>
      <c r="E14" s="5" t="inlineStr">
        <is>
          <t>30.000,00</t>
        </is>
      </c>
      <c r="F14" s="4" t="inlineStr">
        <is>
          <t>1250.00</t>
        </is>
      </c>
    </row>
    <row collapsed="false" customFormat="false" customHeight="false" hidden="false" ht="12.1" outlineLevel="0" r="15">
      <c r="A15" s="5" t="s">
        <f>=HYPERLINK("https://www.leilaoonline.net/lote/detalhe/262830", "040")</f>
      </c>
      <c r="B15" s="4" t="s">
        <f>=HYPERLINK("https://www.leilaoonline.net/lote/detalhe/262830", "veja o vídeo!! I NISSAN FRONTIER S MTX4 4X4; MOD 2021; BRANCA; DIESEL - FUNCIONANDO - IPVA 2025 OK")</f>
      </c>
      <c r="C15" s="4" t="inlineStr">
        <is>
          <t>Não vendido</t>
        </is>
      </c>
      <c r="D15" s="4" t="inlineStr">
        <is>
          <t>8</t>
        </is>
      </c>
      <c r="E15" s="5" t="inlineStr">
        <is>
          <t>72.500,00</t>
        </is>
      </c>
      <c r="F15" s="4" t="inlineStr">
        <is>
          <t>1250.00</t>
        </is>
      </c>
    </row>
    <row collapsed="false" customFormat="false" customHeight="false" hidden="false" ht="12.1" outlineLevel="0" r="16">
      <c r="A16" s="5" t="s">
        <f>=HYPERLINK("https://www.leilaoonline.net/lote/detalhe/262856", "045")</f>
      </c>
      <c r="B16" s="4" t="s">
        <f>=HYPERLINK("https://www.leilaoonline.net/lote/detalhe/262856", "veja o vídeo!! I/GM CAPTIVA SPORT AWD; 2009/2010; PRETA; GASOLINA - FUNCIONANDO - IPVA 2024 OK")</f>
      </c>
      <c r="C16" s="4" t="inlineStr">
        <is>
          <t>Não vendido</t>
        </is>
      </c>
      <c r="D16" s="4" t="inlineStr">
        <is>
          <t>6</t>
        </is>
      </c>
      <c r="E16" s="5" t="inlineStr">
        <is>
          <t>12.500,00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=HYPERLINK("https://www.leilaoonline.net/lote/detalhe/262852", "050")</f>
      </c>
      <c r="B17" s="4" t="s">
        <f>=HYPERLINK("https://www.leilaoonline.net/lote/detalhe/262852", "CHEVROLET/ONIX 1.0MT LT; 2019/2019; CINZA; ALCO./GASOL. - FUNCIONANDO")</f>
      </c>
      <c r="C17" s="4" t="inlineStr">
        <is>
          <t>Não vendido</t>
        </is>
      </c>
      <c r="D17" s="4" t="inlineStr">
        <is>
          <t>12</t>
        </is>
      </c>
      <c r="E17" s="5" t="inlineStr">
        <is>
          <t>30.000,00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=HYPERLINK("https://www.leilaoonline.net/lote/detalhe/262854", "055")</f>
      </c>
      <c r="B18" s="4" t="s">
        <f>=HYPERLINK("https://www.leilaoonline.net/lote/detalhe/262854", "I/DODGE JOURNEY SXT; 2010/2010; PRATA; GASOLINA - NÃO FUNCIONA")</f>
      </c>
      <c r="C18" s="4" t="inlineStr">
        <is>
          <t>Não vendido</t>
        </is>
      </c>
      <c r="D18" s="4" t="inlineStr">
        <is>
          <t>6</t>
        </is>
      </c>
      <c r="E18" s="5" t="inlineStr">
        <is>
          <t>7.500,00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=HYPERLINK("https://www.leilaoonline.net/lote/detalhe/262803", "060")</f>
      </c>
      <c r="B19" s="4" t="s">
        <f>=HYPERLINK("https://www.leilaoonline.net/lote/detalhe/262803", "veja o vídeo!! HONDA/HR-V TOURING; 2018/2018; BRANCA; ALCO./GASOL. - FUNCIONANDO")</f>
      </c>
      <c r="C19" s="4" t="inlineStr">
        <is>
          <t>Não vendido</t>
        </is>
      </c>
      <c r="D19" s="4" t="inlineStr">
        <is>
          <t>17</t>
        </is>
      </c>
      <c r="E19" s="5" t="inlineStr">
        <is>
          <t>66.250,00</t>
        </is>
      </c>
      <c r="F19" s="4" t="inlineStr">
        <is>
          <t>1250.00</t>
        </is>
      </c>
    </row>
    <row collapsed="false" customFormat="false" customHeight="false" hidden="false" ht="12.1" outlineLevel="0" r="20">
      <c r="A20" s="5" t="s">
        <f>=HYPERLINK("https://www.leilaoonline.net/lote/detalhe/262819", "065")</f>
      </c>
      <c r="B20" s="4" t="s">
        <f>=HYPERLINK("https://www.leilaoonline.net/lote/detalhe/262819", "veja o vídeo!! VW/SANTANA 2000 MI; 1998/1999; CINZA; GASOLINA - FUNCIONANDO")</f>
      </c>
      <c r="C20" s="4" t="inlineStr">
        <is>
          <t>Não vendido</t>
        </is>
      </c>
      <c r="D20" s="4" t="inlineStr">
        <is>
          <t>13</t>
        </is>
      </c>
      <c r="E20" s="5" t="inlineStr">
        <is>
          <t>11.000,00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=HYPERLINK("https://www.leilaoonline.net/lote/detalhe/262810", "070")</f>
      </c>
      <c r="B21" s="4" t="s">
        <f>=HYPERLINK("https://www.leilaoonline.net/lote/detalhe/262810", "CHEVROLET SPIN LS; 2021/2021; PRATA; ALCO./GASOL. - FUNCIONANDO - IPVA 2025 OK")</f>
      </c>
      <c r="C21" s="4" t="inlineStr">
        <is>
          <t>Não vendido</t>
        </is>
      </c>
      <c r="D21" s="4" t="inlineStr">
        <is>
          <t>31</t>
        </is>
      </c>
      <c r="E21" s="5" t="inlineStr">
        <is>
          <t>35.500,00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=HYPERLINK("https://www.leilaoonline.net/lote/detalhe/262832", "075")</f>
      </c>
      <c r="B22" s="4" t="s">
        <f>=HYPERLINK("https://www.leilaoonline.net/lote/detalhe/262832", "I/MINI COOPER; 2009/2010; BRANCA; GASOLINA - NÃO FUNCIONA")</f>
      </c>
      <c r="C22" s="4" t="inlineStr">
        <is>
          <t>Vendido</t>
        </is>
      </c>
      <c r="D22" s="4" t="inlineStr">
        <is>
          <t>42</t>
        </is>
      </c>
      <c r="E22" s="5" t="inlineStr">
        <is>
          <t>25.500,00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=HYPERLINK("https://www.leilaoonline.net/lote/detalhe/263316", "077")</f>
      </c>
      <c r="B23" s="4" t="s">
        <f>=HYPERLINK("https://www.leilaoonline.net/lote/detalhe/263316", "veja o vídeo!! CHEV/ONIX 10MT LT2; 2023/2024; PRETA; ALCO./GASOL. - IPVA 2025 OK")</f>
      </c>
      <c r="C23" s="4" t="inlineStr">
        <is>
          <t>Não vendido</t>
        </is>
      </c>
      <c r="D23" s="4" t="inlineStr">
        <is>
          <t>10</t>
        </is>
      </c>
      <c r="E23" s="5" t="inlineStr">
        <is>
          <t>50.000,00</t>
        </is>
      </c>
      <c r="F23" s="4" t="inlineStr">
        <is>
          <t>1250.00</t>
        </is>
      </c>
    </row>
    <row collapsed="false" customFormat="false" customHeight="false" hidden="false" ht="12.1" outlineLevel="0" r="24">
      <c r="A24" s="5" t="s">
        <f>=HYPERLINK("https://www.leilaoonline.net/lote/detalhe/262842", "080")</f>
      </c>
      <c r="B24" s="4" t="s">
        <f>=HYPERLINK("https://www.leilaoonline.net/lote/detalhe/262842", "veja o vídeo!! HONDA/CG 125 TITAN; 1996/1997; VERMELHA; GASOLINA - FUNCIONANDO")</f>
      </c>
      <c r="C24" s="4" t="inlineStr">
        <is>
          <t>Não vendido</t>
        </is>
      </c>
      <c r="D24" s="4" t="inlineStr">
        <is>
          <t>6</t>
        </is>
      </c>
      <c r="E24" s="5" t="inlineStr">
        <is>
          <t>3.250,00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=HYPERLINK("https://www.leilaoonline.net/lote/detalhe/262825", "085")</f>
      </c>
      <c r="B25" s="4" t="s">
        <f>=HYPERLINK("https://www.leilaoonline.net/lote/detalhe/262825", "veja o vídeo!! RENAULT/DUSTER ICO16 CVT; 2020/2021; BRANCA; ALCO./GASOL. - FUNCIONANDO - FIPE: R$ 88.448,00")</f>
      </c>
      <c r="C25" s="4" t="inlineStr">
        <is>
          <t>Não vendido</t>
        </is>
      </c>
      <c r="D25" s="4" t="inlineStr">
        <is>
          <t>27</t>
        </is>
      </c>
      <c r="E25" s="5" t="inlineStr">
        <is>
          <t>65.000,00</t>
        </is>
      </c>
      <c r="F25" s="4" t="inlineStr">
        <is>
          <t>1250.00</t>
        </is>
      </c>
    </row>
    <row collapsed="false" customFormat="false" customHeight="false" hidden="false" ht="12.1" outlineLevel="0" r="26">
      <c r="A26" s="5" t="s">
        <f>=HYPERLINK("https://www.leilaoonline.net/lote/detalhe/262846", "090")</f>
      </c>
      <c r="B26" s="4" t="s">
        <f>=HYPERLINK("https://www.leilaoonline.net/lote/detalhe/262846", "KIA SORENTO EX 2.5 VGT; 2008/2009; COR PRATA; DIESEL - FUNCIONANDO")</f>
      </c>
      <c r="C26" s="4" t="inlineStr">
        <is>
          <t>Não vendido</t>
        </is>
      </c>
      <c r="D26" s="4" t="inlineStr">
        <is>
          <t>4</t>
        </is>
      </c>
      <c r="E26" s="5" t="inlineStr">
        <is>
          <t>16.500,00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=HYPERLINK("https://www.leilaoonline.net/lote/detalhe/262824", "095")</f>
      </c>
      <c r="B27" s="4" t="s">
        <f>=HYPERLINK("https://www.leilaoonline.net/lote/detalhe/262824", "CHEVROLET S10 ADV FD2; MOD 2020; BRANCA; ALCO./GASOL. - FUNCIONANDO - IPVA 2025 OK")</f>
      </c>
      <c r="C27" s="4" t="inlineStr">
        <is>
          <t>Não vendido</t>
        </is>
      </c>
      <c r="D27" s="4" t="inlineStr">
        <is>
          <t>1</t>
        </is>
      </c>
      <c r="E27" s="5" t="inlineStr">
        <is>
          <t>50.000,00</t>
        </is>
      </c>
      <c r="F27" s="4" t="inlineStr">
        <is>
          <t>1250.00</t>
        </is>
      </c>
    </row>
    <row collapsed="false" customFormat="false" customHeight="false" hidden="false" ht="12.1" outlineLevel="0" r="28">
      <c r="A28" s="5" t="s">
        <f>=HYPERLINK("https://www.leilaoonline.net/lote/detalhe/262853", "100")</f>
      </c>
      <c r="B28" s="4" t="s">
        <f>=HYPERLINK("https://www.leilaoonline.net/lote/detalhe/262853", "HYUNDAI/HB20S 1.6A PREM; 2014/2014; PRETA; ALCO./GASOL. - NÃO FUNCIONA")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15.000,00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=HYPERLINK("https://www.leilaoonline.net/lote/detalhe/262855", "105")</f>
      </c>
      <c r="B29" s="4" t="s">
        <f>=HYPERLINK("https://www.leilaoonline.net/lote/detalhe/262855", "FORD/DEL REY; 1983/1984; MARROM; ALCOOL - NÃO FUNCIONA")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1.000,00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=HYPERLINK("https://www.leilaoonline.net/lote/detalhe/262840", "110")</f>
      </c>
      <c r="B30" s="4" t="s">
        <f>=HYPERLINK("https://www.leilaoonline.net/lote/detalhe/262840", "TOYOTA HILUX SW4 SRV 4X4; 2008/2008; COR PRETA; DIESEL - FUNCIONANDO - IPVA 2025 OK")</f>
      </c>
      <c r="C30" s="4" t="inlineStr">
        <is>
          <t>Não vendido</t>
        </is>
      </c>
      <c r="D30" s="4" t="inlineStr">
        <is>
          <t>4</t>
        </is>
      </c>
      <c r="E30" s="5" t="inlineStr">
        <is>
          <t>61.250,00</t>
        </is>
      </c>
      <c r="F30" s="4" t="inlineStr">
        <is>
          <t>1250.00</t>
        </is>
      </c>
    </row>
    <row collapsed="false" customFormat="false" customHeight="false" hidden="false" ht="12.1" outlineLevel="0" r="31">
      <c r="A31" s="5" t="s">
        <f>=HYPERLINK("https://www.leilaoonline.net/lote/detalhe/262805", "115")</f>
      </c>
      <c r="B31" s="4" t="s">
        <f>=HYPERLINK("https://www.leilaoonline.net/lote/detalhe/262805", "veja o vídeo!! CHEVROLET/S10 LT DD4A; 2013/2014; PRATA; DIESEL - FUNCIONANDO")</f>
      </c>
      <c r="C31" s="4" t="inlineStr">
        <is>
          <t>Não vendido</t>
        </is>
      </c>
      <c r="D31" s="4" t="inlineStr">
        <is>
          <t>21</t>
        </is>
      </c>
      <c r="E31" s="5" t="inlineStr">
        <is>
          <t>70.000,00</t>
        </is>
      </c>
      <c r="F31" s="4" t="inlineStr">
        <is>
          <t>1250.00</t>
        </is>
      </c>
    </row>
    <row collapsed="false" customFormat="false" customHeight="false" hidden="false" ht="12.1" outlineLevel="0" r="32">
      <c r="A32" s="5" t="s">
        <f>=HYPERLINK("https://www.leilaoonline.net/lote/detalhe/262834", "120")</f>
      </c>
      <c r="B32" s="4" t="s">
        <f>=HYPERLINK("https://www.leilaoonline.net/lote/detalhe/262834", "veja o vídeo!! VW/FUSCA 1300 L; 1980/1980; VERDE; GASOLINA - FUNCIONANDO")</f>
      </c>
      <c r="C32" s="4" t="inlineStr">
        <is>
          <t>Não vendido</t>
        </is>
      </c>
      <c r="D32" s="4" t="inlineStr">
        <is>
          <t>7</t>
        </is>
      </c>
      <c r="E32" s="5" t="inlineStr">
        <is>
          <t>6.500,00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=HYPERLINK("https://www.leilaoonline.net/lote/detalhe/262829", "130")</f>
      </c>
      <c r="B33" s="4" t="s">
        <f>=HYPERLINK("https://www.leilaoonline.net/lote/detalhe/262829", "veja o vídeo!! I/LR FREELANDER 2 SE I6; 2008/2008; PRETA; GASOLINA - FUNCIONANDO")</f>
      </c>
      <c r="C33" s="4" t="inlineStr">
        <is>
          <t>Não vendido</t>
        </is>
      </c>
      <c r="D33" s="4" t="inlineStr">
        <is>
          <t>10</t>
        </is>
      </c>
      <c r="E33" s="5" t="inlineStr">
        <is>
          <t>9.500,00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=HYPERLINK("https://www.leilaoonline.net/lote/detalhe/262827", "135")</f>
      </c>
      <c r="B34" s="4" t="s">
        <f>=HYPERLINK("https://www.leilaoonline.net/lote/detalhe/262827", "veja o vídeo!! FIAT/DUCATO MAXI; 2001/2002; BRANCA; DIESEL - FUNCIONANDO")</f>
      </c>
      <c r="C34" s="4" t="inlineStr">
        <is>
          <t>Não vendido</t>
        </is>
      </c>
      <c r="D34" s="4" t="inlineStr">
        <is>
          <t>13</t>
        </is>
      </c>
      <c r="E34" s="5" t="inlineStr">
        <is>
          <t>25.000,00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=HYPERLINK("https://www.leilaoonline.net/lote/detalhe/262823", "140")</f>
      </c>
      <c r="B35" s="4" t="s">
        <f>=HYPERLINK("https://www.leilaoonline.net/lote/detalhe/262823", "VW/GOL 1.6L MB5; 2019/2020; BRANCA; ALCO./GASOL. - FUNCIONANDO")</f>
      </c>
      <c r="C35" s="4" t="inlineStr">
        <is>
          <t>Não vendido</t>
        </is>
      </c>
      <c r="D35" s="4" t="inlineStr">
        <is>
          <t>12</t>
        </is>
      </c>
      <c r="E35" s="5" t="inlineStr">
        <is>
          <t>31.000,00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=HYPERLINK("https://www.leilaoonline.net/lote/detalhe/262802", "150")</f>
      </c>
      <c r="B36" s="4" t="s">
        <f>=HYPERLINK("https://www.leilaoonline.net/lote/detalhe/262802", "veja o vídeo!! TOYOTA/ETIOS SD X; 2014/2014; BRANCA; GASOL./ALCO./GNV - FUNCIONANDO")</f>
      </c>
      <c r="C36" s="4" t="inlineStr">
        <is>
          <t>Não vendido</t>
        </is>
      </c>
      <c r="D36" s="4" t="inlineStr">
        <is>
          <t>4</t>
        </is>
      </c>
      <c r="E36" s="5" t="inlineStr">
        <is>
          <t>20.500,00</t>
        </is>
      </c>
      <c r="F36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2026-06-29T00:11:44.00Z</dcterms:created>
  <dc:creator>Tellks Tecnologia</dc:creator>
  <cp:revision>0</cp:revision>
</cp:coreProperties>
</file>