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M. Benz SLK 250 • Voyage 21 • Chev. Onix 23 • Etios 18 • Gol 20 • Hilux 08 • CR-V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=HYPERLINK("https://www.leilaoonline.net/lote/detalhe/264036", "005")</f>
      </c>
      <c r="B11" s="4" t="s">
        <f>=HYPERLINK("https://www.leilaoonline.net/lote/detalhe/264036", "veja o vídeo!! CHEV/ONIX PLUS 10TAT PR2; 2022/2023; VERMELHA; ALCO./GASOL. - FUNCIONANDO ")</f>
      </c>
      <c r="C11" s="4" t="inlineStr">
        <is>
          <t>Não vendido</t>
        </is>
      </c>
      <c r="D11" s="4" t="inlineStr">
        <is>
          <t>26</t>
        </is>
      </c>
      <c r="E11" s="5" t="inlineStr">
        <is>
          <t>45.250,00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=HYPERLINK("https://www.leilaoonline.net/lote/detalhe/263539", "010")</f>
      </c>
      <c r="B12" s="4" t="s">
        <f>=HYPERLINK("https://www.leilaoonline.net/lote/detalhe/263539", "veja o vídeo!! I/RENAULT CLIO EXP1016VH; 2014/2015; PRETA; ALCO./GASOL. - FUNCIONANDO")</f>
      </c>
      <c r="C12" s="4" t="inlineStr">
        <is>
          <t>Não vendido</t>
        </is>
      </c>
      <c r="D12" s="4" t="inlineStr">
        <is>
          <t>18</t>
        </is>
      </c>
      <c r="E12" s="5" t="inlineStr">
        <is>
          <t>13.500,00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=HYPERLINK("https://www.leilaoonline.net/lote/detalhe/263318", "015")</f>
      </c>
      <c r="B13" s="4" t="s">
        <f>=HYPERLINK("https://www.leilaoonline.net/lote/detalhe/263318", "veja o vídeo!! FORD/KA FLEX; 2010/2011; PRETA; ALCO./GASOL. - FUNCIONANDO")</f>
      </c>
      <c r="C13" s="4" t="inlineStr">
        <is>
          <t>Não vendido</t>
        </is>
      </c>
      <c r="D13" s="4" t="inlineStr">
        <is>
          <t>19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=HYPERLINK("https://www.leilaoonline.net/lote/detalhe/263317", "020")</f>
      </c>
      <c r="B14" s="4" t="s">
        <f>=HYPERLINK("https://www.leilaoonline.net/lote/detalhe/263317", "veja o vídeo!! I/KIA CERATO EX3 1.6ATNB; 2011/2012; PRATA; ALCO./GASOL. - FUNCIONANDO")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15.500,00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=HYPERLINK("https://www.leilaoonline.net/lote/detalhe/263088", "025")</f>
      </c>
      <c r="B15" s="4" t="s">
        <f>=HYPERLINK("https://www.leilaoonline.net/lote/detalhe/263088", "veja o vídeo!! HONDA/HR-V EX CVT; 2019/2020; BRANCA; ALCO./GASOL. - FUNCIONANDO")</f>
      </c>
      <c r="C15" s="4" t="inlineStr">
        <is>
          <t>Não vendido</t>
        </is>
      </c>
      <c r="D15" s="4" t="inlineStr">
        <is>
          <t>23</t>
        </is>
      </c>
      <c r="E15" s="5" t="inlineStr">
        <is>
          <t>67.500,00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=HYPERLINK("https://www.leilaoonline.net/lote/detalhe/263087", "030")</f>
      </c>
      <c r="B16" s="4" t="s">
        <f>=HYPERLINK("https://www.leilaoonline.net/lote/detalhe/263087", "HONDA/FIT LXL; 2007/2008; DOURADA; GASOLINA - FUNCIONANDO")</f>
      </c>
      <c r="C16" s="4" t="inlineStr">
        <is>
          <t>Vendido</t>
        </is>
      </c>
      <c r="D16" s="4" t="inlineStr">
        <is>
          <t>25</t>
        </is>
      </c>
      <c r="E16" s="5" t="inlineStr">
        <is>
          <t>22.000,00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=HYPERLINK("https://www.leilaoonline.net/lote/detalhe/264037", "033")</f>
      </c>
      <c r="B17" s="4" t="s">
        <f>=HYPERLINK("https://www.leilaoonline.net/lote/detalhe/264037", "veja o vídeo!! CHEVROLET/COBALT 1.4 LTZ; 2014/2015; CINZA; ALCO./GASOL. - FUNCIONANDO")</f>
      </c>
      <c r="C17" s="4" t="inlineStr">
        <is>
          <t>Não vendido</t>
        </is>
      </c>
      <c r="D17" s="4" t="inlineStr">
        <is>
          <t>12</t>
        </is>
      </c>
      <c r="E17" s="5" t="inlineStr">
        <is>
          <t>20.500,00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=HYPERLINK("https://www.leilaoonline.net/lote/detalhe/263084", "035")</f>
      </c>
      <c r="B18" s="4" t="s">
        <f>=HYPERLINK("https://www.leilaoonline.net/lote/detalhe/263084", "veja o vídeo!! I/M. BENZ SLK 250 CGI; 2014/2014; VERMELHA; GASOLINA - FUNC.- FIPE: R$ 198.192,00")</f>
      </c>
      <c r="C18" s="4" t="inlineStr">
        <is>
          <t>Não vendido</t>
        </is>
      </c>
      <c r="D18" s="4" t="inlineStr">
        <is>
          <t>5</t>
        </is>
      </c>
      <c r="E18" s="5" t="inlineStr">
        <is>
          <t>130.000,00</t>
        </is>
      </c>
      <c r="F18" s="4" t="inlineStr">
        <is>
          <t>1750.00</t>
        </is>
      </c>
    </row>
    <row collapsed="false" customFormat="false" customHeight="false" hidden="false" ht="12.1" outlineLevel="0" r="19">
      <c r="A19" s="5" t="s">
        <f>=HYPERLINK("https://www.leilaoonline.net/lote/detalhe/263089", "040")</f>
      </c>
      <c r="B19" s="4" t="s">
        <f>=HYPERLINK("https://www.leilaoonline.net/lote/detalhe/263089", "veja o vídeo!! VW/VOYAGE 1.6L MB5; 2020/2021; PRATA; ALCO./GASOL. - FUNCIONANDO ")</f>
      </c>
      <c r="C19" s="4" t="inlineStr">
        <is>
          <t>Não vendido</t>
        </is>
      </c>
      <c r="D19" s="4" t="inlineStr">
        <is>
          <t>7</t>
        </is>
      </c>
      <c r="E19" s="5" t="inlineStr">
        <is>
          <t>23.000,00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=HYPERLINK("https://www.leilaoonline.net/lote/detalhe/263085", "045")</f>
      </c>
      <c r="B20" s="4" t="s">
        <f>=HYPERLINK("https://www.leilaoonline.net/lote/detalhe/263085", "veja o vídeo!! CHEV/ONIX PLUS 10TAT PR2; 2022/2023; BRANCA; ALCO./GASOL. - FUNCIONANDO")</f>
      </c>
      <c r="C20" s="4" t="inlineStr">
        <is>
          <t>Não vendido</t>
        </is>
      </c>
      <c r="D20" s="4" t="inlineStr">
        <is>
          <t>36</t>
        </is>
      </c>
      <c r="E20" s="5" t="inlineStr">
        <is>
          <t>42.500,01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=HYPERLINK("https://www.leilaoonline.net/lote/detalhe/263090", "050")</f>
      </c>
      <c r="B21" s="4" t="s">
        <f>=HYPERLINK("https://www.leilaoonline.net/lote/detalhe/263090", "veja o vídeo!! TOYOTA/ETIOS HB XS 15 MT; 2017/2018; CINZA; ALCO./GASOL. - FUNCIONANDO")</f>
      </c>
      <c r="C21" s="4" t="inlineStr">
        <is>
          <t>Não vendido</t>
        </is>
      </c>
      <c r="D21" s="4" t="inlineStr">
        <is>
          <t>26</t>
        </is>
      </c>
      <c r="E21" s="5" t="inlineStr">
        <is>
          <t>32.500,00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=HYPERLINK("https://www.leilaoonline.net/lote/detalhe/263082", "055")</f>
      </c>
      <c r="B22" s="4" t="s">
        <f>=HYPERLINK("https://www.leilaoonline.net/lote/detalhe/263082", "veja o vídeo!! VW/GOL 1.0L MC4; 2019/2020; BRANCO; ALCO./GASOL. - FUNCIONANDO")</f>
      </c>
      <c r="C22" s="4" t="inlineStr">
        <is>
          <t>Não vendido</t>
        </is>
      </c>
      <c r="D22" s="4" t="inlineStr">
        <is>
          <t>34</t>
        </is>
      </c>
      <c r="E22" s="5" t="inlineStr">
        <is>
          <t>31.511,11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=HYPERLINK("https://www.leilaoonline.net/lote/detalhe/263078", "060")</f>
      </c>
      <c r="B23" s="4" t="s">
        <f>=HYPERLINK("https://www.leilaoonline.net/lote/detalhe/263078", "veja o vídeo!! I/HONDA CR-V EXL; 2008/2008; PRATA; GASOLINA - FUNCIONANDO - IPVA 2025 OK")</f>
      </c>
      <c r="C23" s="4" t="inlineStr">
        <is>
          <t>Não vendido</t>
        </is>
      </c>
      <c r="D23" s="4" t="inlineStr">
        <is>
          <t>10</t>
        </is>
      </c>
      <c r="E23" s="5" t="inlineStr">
        <is>
          <t>19.000,00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=HYPERLINK("https://www.leilaoonline.net/lote/detalhe/263320", "063")</f>
      </c>
      <c r="B24" s="4" t="s">
        <f>=HYPERLINK("https://www.leilaoonline.net/lote/detalhe/263320", "veja o vídeo!! FORD/KA FLEX; 2013/2013; PRETA; ALCO./GASOL. - FUNCIONANDO")</f>
      </c>
      <c r="C24" s="4" t="inlineStr">
        <is>
          <t>Não vendido</t>
        </is>
      </c>
      <c r="D24" s="4" t="inlineStr">
        <is>
          <t>14</t>
        </is>
      </c>
      <c r="E24" s="5" t="inlineStr">
        <is>
          <t>13.000,00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=HYPERLINK("https://www.leilaoonline.net/lote/detalhe/263070", "065")</f>
      </c>
      <c r="B25" s="4" t="s">
        <f>=HYPERLINK("https://www.leilaoonline.net/lote/detalhe/263070", "veja o vídeo!! I/TOYOTA HILUX CD4X4 SRV; 2007/2008; PRETA; DIESEL - FUNCIONANDO")</f>
      </c>
      <c r="C25" s="4" t="inlineStr">
        <is>
          <t>Não vendido</t>
        </is>
      </c>
      <c r="D25" s="4" t="inlineStr">
        <is>
          <t>14</t>
        </is>
      </c>
      <c r="E25" s="5" t="inlineStr">
        <is>
          <t>65.000,00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=HYPERLINK("https://www.leilaoonline.net/lote/detalhe/263081", "070")</f>
      </c>
      <c r="B26" s="4" t="s">
        <f>=HYPERLINK("https://www.leilaoonline.net/lote/detalhe/263081", "veja o vídeo!! RENAULT/DUSTER 16 D 4X2; 2011/2012; PRATA; ALCO./GASOL. - FUNCIONANDO")</f>
      </c>
      <c r="C26" s="4" t="inlineStr">
        <is>
          <t>Vendido</t>
        </is>
      </c>
      <c r="D26" s="4" t="inlineStr">
        <is>
          <t>29</t>
        </is>
      </c>
      <c r="E26" s="5" t="inlineStr">
        <is>
          <t>24.000,00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=HYPERLINK("https://www.leilaoonline.net/lote/detalhe/263086", "075")</f>
      </c>
      <c r="B27" s="4" t="s">
        <f>=HYPERLINK("https://www.leilaoonline.net/lote/detalhe/263086", "veja o vídeo!! I/NISSAN FRONTIER XE X4; 2021/2021; CINZA; DIESEL - FUNCIONANDO")</f>
      </c>
      <c r="C27" s="4" t="inlineStr">
        <is>
          <t>Não vendido</t>
        </is>
      </c>
      <c r="D27" s="4" t="inlineStr">
        <is>
          <t>22</t>
        </is>
      </c>
      <c r="E27" s="5" t="inlineStr">
        <is>
          <t>92.000,00</t>
        </is>
      </c>
      <c r="F27" s="4" t="inlineStr">
        <is>
          <t>1750.00</t>
        </is>
      </c>
    </row>
    <row collapsed="false" customFormat="false" customHeight="false" hidden="false" ht="12.1" outlineLevel="0" r="28">
      <c r="A28" s="5" t="s">
        <f>=HYPERLINK("https://www.leilaoonline.net/lote/detalhe/263071", "080")</f>
      </c>
      <c r="B28" s="4" t="s">
        <f>=HYPERLINK("https://www.leilaoonline.net/lote/detalhe/263071", "veja o vídeo!! I/HONDA CR-V EXL FLEX; 2014/2014; CINZA; ALCO./GASOL.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=HYPERLINK("https://www.leilaoonline.net/lote/detalhe/263069", "085")</f>
      </c>
      <c r="B29" s="4" t="s">
        <f>=HYPERLINK("https://www.leilaoonline.net/lote/detalhe/263069", "veja o vídeo!! RENAULT/SANDERO PR1616VA; 2011/2012; PRATA; ALCO./GASOL. - FUNCIONANDO")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15.500,00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=HYPERLINK("https://www.leilaoonline.net/lote/detalhe/263077", "090")</f>
      </c>
      <c r="B30" s="4" t="s">
        <f>=HYPERLINK("https://www.leilaoonline.net/lote/detalhe/263077", "veja o vídeo!! CHEV/ONIX 10TAT LTZ; 2022/2023; BRANCA; ALCO./GASOL. - FUNC. - APROX. 13.000KM - FIPE APROX.: R$ 85.953,00")</f>
      </c>
      <c r="C30" s="4" t="inlineStr">
        <is>
          <t>Não vendido</t>
        </is>
      </c>
      <c r="D30" s="4" t="inlineStr">
        <is>
          <t>23</t>
        </is>
      </c>
      <c r="E30" s="5" t="inlineStr">
        <is>
          <t>52.500,01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=HYPERLINK("https://www.leilaoonline.net/lote/detalhe/263074", "095")</f>
      </c>
      <c r="B31" s="4" t="s">
        <f>=HYPERLINK("https://www.leilaoonline.net/lote/detalhe/263074", "veja o vídeo!! HONDA/ELITE 125; 2022/2022; VERMELHA; GASOLINA - FUNCIONANDO")</f>
      </c>
      <c r="C31" s="4" t="inlineStr">
        <is>
          <t>Não vendido</t>
        </is>
      </c>
      <c r="D31" s="4" t="inlineStr">
        <is>
          <t>12</t>
        </is>
      </c>
      <c r="E31" s="5" t="inlineStr">
        <is>
          <t>5.750,00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=HYPERLINK("https://www.leilaoonline.net/lote/detalhe/263080", "100")</f>
      </c>
      <c r="B32" s="4" t="s">
        <f>=HYPERLINK("https://www.leilaoonline.net/lote/detalhe/263080", "veja o vídeo!! CHEVROLET/S10 LS FS2; 2012/2013; BRANCA; ALCO./GASOL. - FUNCIONANDO - APROX. 71.350KM")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30.000,00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=HYPERLINK("https://www.leilaoonline.net/lote/detalhe/263083", "105")</f>
      </c>
      <c r="B33" s="4" t="s">
        <f>=HYPERLINK("https://www.leilaoonline.net/lote/detalhe/263083", "veja o vídeo!! IVECO/DAILYCITY3813 VAN; 2006/2006; BRANCA; DIESEL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=HYPERLINK("https://www.leilaoonline.net/lote/detalhe/263076", "110")</f>
      </c>
      <c r="B34" s="4" t="s">
        <f>=HYPERLINK("https://www.leilaoonline.net/lote/detalhe/263076", "veja o vídeo!! FIAT/TORO FREEDOM AT6; 2019/2020; BRANCA; ALCO./GASOL. - FUNCIONANDO")</f>
      </c>
      <c r="C34" s="4" t="inlineStr">
        <is>
          <t>Não vendido</t>
        </is>
      </c>
      <c r="D34" s="4" t="inlineStr">
        <is>
          <t>26</t>
        </is>
      </c>
      <c r="E34" s="5" t="inlineStr">
        <is>
          <t>65.500,00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=HYPERLINK("https://www.leilaoonline.net/lote/detalhe/263072", "115")</f>
      </c>
      <c r="B35" s="4" t="s">
        <f>=HYPERLINK("https://www.leilaoonline.net/lote/detalhe/263072", "veja o vídeo!! NISSAN/KICKS SENSE CVT; 2023/2024; PRATA; ALCO./GASOL. - FUNCIONANDO - FIPE APROX.: R$ 104.158,00")</f>
      </c>
      <c r="C35" s="4" t="inlineStr">
        <is>
          <t>Não vendido</t>
        </is>
      </c>
      <c r="D35" s="4" t="inlineStr">
        <is>
          <t>30</t>
        </is>
      </c>
      <c r="E35" s="5" t="inlineStr">
        <is>
          <t>71.250,00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=HYPERLINK("https://www.leilaoonline.net/lote/detalhe/263068", "120")</f>
      </c>
      <c r="B36" s="4" t="s">
        <f>=HYPERLINK("https://www.leilaoonline.net/lote/detalhe/263068", "veja o vídeo!! HONDA/HR-V EXL CVT; 2021/2021; CINZA; ALCO./GASOL. - FUNCIONANDO")</f>
      </c>
      <c r="C36" s="4" t="inlineStr">
        <is>
          <t>Não vendido</t>
        </is>
      </c>
      <c r="D36" s="4" t="inlineStr">
        <is>
          <t>14</t>
        </is>
      </c>
      <c r="E36" s="5" t="inlineStr">
        <is>
          <t>85.000,00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=HYPERLINK("https://www.leilaoonline.net/lote/detalhe/263073", "125")</f>
      </c>
      <c r="B37" s="4" t="s">
        <f>=HYPERLINK("https://www.leilaoonline.net/lote/detalhe/263073", "I/VOLVO XC60 3.0TDYNAMIC; 2011/2011; CINZA; GASOLINA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=HYPERLINK("https://www.leilaoonline.net/lote/detalhe/263075", "130")</f>
      </c>
      <c r="B38" s="4" t="s">
        <f>=HYPERLINK("https://www.leilaoonline.net/lote/detalhe/263075", "veja o vídeo!! KIA/SPORTAGE; 2013/2014; BRANCA; ALCO./GASOL. - FUNCIONANDO")</f>
      </c>
      <c r="C38" s="4" t="inlineStr">
        <is>
          <t>Não vendido</t>
        </is>
      </c>
      <c r="D38" s="4" t="inlineStr">
        <is>
          <t>4</t>
        </is>
      </c>
      <c r="E38" s="5" t="inlineStr">
        <is>
          <t>30.000,00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=HYPERLINK("https://www.leilaoonline.net/lote/detalhe/263079", "135")</f>
      </c>
      <c r="B39" s="4" t="s">
        <f>=HYPERLINK("https://www.leilaoonline.net/lote/detalhe/263079", "FIAT/DUCATO COMBINATO; ANO 2001; SUCATA - FIM DE VIDA ÚTIL, SEM DIREITO A DOCUMENTO")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5.000,00</t>
        </is>
      </c>
      <c r="F3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2026-06-29T00:11:52.00Z</dcterms:created>
  <dc:creator>Tellks Tecnologia</dc:creator>
  <cp:revision>0</cp:revision>
</cp:coreProperties>
</file>