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ROLOS, PÁ CARREGADEIRAS, ESCAVADEIRAS, MOTONIVELADORAS, EMPILHADEIRA  E MAIS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30/01/2025 11:00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=HYPERLINK("https://www.leilaoonline.net/lote/detalhe/263310", "1000")</f>
      </c>
      <c r="B11" s="4" t="s">
        <f>=HYPERLINK("https://www.leilaoonline.net/lote/detalhe/263310", "[ VÍDEOS ] FORD / F75 ANO 1977/1977. 4X4. DIREÇÃO HIDRÁULICA - GASOLINA - COR BEGE - DOC. OK")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30.000,00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=HYPERLINK("https://www.leilaoonline.net/lote/detalhe/263263", "1001")</f>
      </c>
      <c r="B12" s="4" t="s">
        <f>=HYPERLINK("https://www.leilaoonline.net/lote/detalhe/263263", "[ VÍDEOS ] TRATOR ESTEIRA CATERPILLAR MOD.D4E PS  ANO 1988 - TORK - BOMBA BOSCH - RODANTE BOM ESTADO")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120.000,00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=HYPERLINK("https://www.leilaoonline.net/lote/detalhe/263260", "1002")</f>
      </c>
      <c r="B13" s="4" t="s">
        <f>=HYPERLINK("https://www.leilaoonline.net/lote/detalhe/263260", "[ VÍDEO ] PÁ CARREGADEIRA MICHIGAN MOD. 75III ANO 1980")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70.000,00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=HYPERLINK("https://www.leilaoonline.net/lote/detalhe/263291", "1003")</f>
      </c>
      <c r="B14" s="4" t="s">
        <f>=HYPERLINK("https://www.leilaoonline.net/lote/detalhe/263291", "[ VÍDEO ] ROLO COMPACTADOR  DYNAPAC MOD. CA15 - ANO APROX. 1995")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110.000,00</t>
        </is>
      </c>
      <c r="F14" s="4" t="inlineStr">
        <is>
          <t>1000.00</t>
        </is>
      </c>
    </row>
    <row collapsed="false" customFormat="false" customHeight="false" hidden="false" ht="12.1" outlineLevel="0" r="15">
      <c r="A15" s="5" t="s">
        <f>=HYPERLINK("https://www.leilaoonline.net/lote/detalhe/263261", "1004")</f>
      </c>
      <c r="B15" s="4" t="s">
        <f>=HYPERLINK("https://www.leilaoonline.net/lote/detalhe/263261", "[ VÍDEO ] PÁ CARREGADEIRA FIATALLIS MOD. 1900 ANO APROX. 1978 - TRANSMISSÃO 28000 - MOTOR M/BENZ - TURBINADO - FUNCIONANDO")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80.000,00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=HYPERLINK("https://www.leilaoonline.net/lote/detalhe/263258", "1005")</f>
      </c>
      <c r="B16" s="4" t="s">
        <f>=HYPERLINK("https://www.leilaoonline.net/lote/detalhe/263258", "[ VÍDEO ] ROLO COMPACTADOR BOMAG MOD. BW211D-40 ANO 2014 - KIT PATA 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230.000,00</t>
        </is>
      </c>
      <c r="F16" s="4" t="inlineStr">
        <is>
          <t>1000.00</t>
        </is>
      </c>
    </row>
    <row collapsed="false" customFormat="false" customHeight="false" hidden="false" ht="12.1" outlineLevel="0" r="17">
      <c r="A17" s="5" t="s">
        <f>=HYPERLINK("https://www.leilaoonline.net/lote/detalhe/263311", "1006")</f>
      </c>
      <c r="B17" s="4" t="s">
        <f>=HYPERLINK("https://www.leilaoonline.net/lote/detalhe/263311", "[ VÍDEO ] MINICARREGADEIRA KUBOTA  MOD. U30  ANO 2012  - FUNCIONANDO")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95.000,00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=HYPERLINK("https://www.leilaoonline.net/lote/detalhe/263297", "1007")</f>
      </c>
      <c r="B18" s="4" t="s">
        <f>=HYPERLINK("https://www.leilaoonline.net/lote/detalhe/263297", "[ VÍDEO ] PÁ CARREGADEIRA MICHIGAN  MOD.55A ANO 1982")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95.000,00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=HYPERLINK("https://www.leilaoonline.net/lote/detalhe/263271", "1008")</f>
      </c>
      <c r="B19" s="4" t="s">
        <f>=HYPERLINK("https://www.leilaoonline.net/lote/detalhe/263271", "{ VÍDEO ] YAMAHA / RD135 ANO 1989/1989  - COR BRANCA - GASOLINA")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10.000,00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=HYPERLINK("https://www.leilaoonline.net/lote/detalhe/264597", "1009")</f>
      </c>
      <c r="B20" s="4" t="s">
        <f>=HYPERLINK("https://www.leilaoonline.net/lote/detalhe/264597", "[ VÍDEO } ESCAVADEIRA VOLVO MOD. EC140 ANO 2010")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150.000,00</t>
        </is>
      </c>
      <c r="F20" s="4" t="inlineStr">
        <is>
          <t>550.00</t>
        </is>
      </c>
    </row>
    <row collapsed="false" customFormat="false" customHeight="false" hidden="false" ht="12.1" outlineLevel="0" r="21">
      <c r="A21" s="5" t="s">
        <f>=HYPERLINK("https://www.leilaoonline.net/lote/detalhe/263538", "1010")</f>
      </c>
      <c r="B21" s="4" t="s">
        <f>=HYPERLINK("https://www.leilaoonline.net/lote/detalhe/263538", "[ VÍDEO ] ESCAVADEIRA DOOSAN MOD. DX140 ANO 2012")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195.000,00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=HYPERLINK("https://www.leilaoonline.net/lote/detalhe/263264", "1011")</f>
      </c>
      <c r="B22" s="4" t="s">
        <f>=HYPERLINK("https://www.leilaoonline.net/lote/detalhe/263264", "[ VÍDEO ] PÁ CARREGADEIRA CATERPILLAR MOD. 938H ANO 2008")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190.000,00</t>
        </is>
      </c>
      <c r="F22" s="4" t="inlineStr">
        <is>
          <t>750.00</t>
        </is>
      </c>
    </row>
    <row collapsed="false" customFormat="false" customHeight="false" hidden="false" ht="12.1" outlineLevel="0" r="23">
      <c r="A23" s="5" t="s">
        <f>=HYPERLINK("https://www.leilaoonline.net/lote/detalhe/264040", "1012")</f>
      </c>
      <c r="B23" s="4" t="s">
        <f>=HYPERLINK("https://www.leilaoonline.net/lote/detalhe/264040", "[ VÍDEO ] ESCAVADEIRA KOMATSU MOD. PC160  ANO 2012 - FUNCIONANDO")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195.000,00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=HYPERLINK("https://www.leilaoonline.net/lote/detalhe/263298", "1014")</f>
      </c>
      <c r="B24" s="4" t="s">
        <f>=HYPERLINK("https://www.leilaoonline.net/lote/detalhe/263298", "[ VÍDEO ] MOTONIVELADORA XCMG MOD. GR180 ANO 2010")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155.000,00</t>
        </is>
      </c>
      <c r="F24" s="4" t="inlineStr">
        <is>
          <t>1000.00</t>
        </is>
      </c>
    </row>
    <row collapsed="false" customFormat="false" customHeight="false" hidden="false" ht="12.1" outlineLevel="0" r="25">
      <c r="A25" s="5" t="s">
        <f>=HYPERLINK("https://www.leilaoonline.net/lote/detalhe/263257", "1015")</f>
      </c>
      <c r="B25" s="4" t="s">
        <f>=HYPERLINK("https://www.leilaoonline.net/lote/detalhe/263257", "[ VÍDEO ] PÁ CARREGADEIRA CASE MOD. W20E ANO APROX. 2002")</f>
      </c>
      <c r="C25" s="4" t="inlineStr">
        <is>
          <t>Lote retirado</t>
        </is>
      </c>
      <c r="D25" s="4" t="inlineStr">
        <is>
          <t>0</t>
        </is>
      </c>
      <c r="E25" s="5" t="inlineStr">
        <is>
          <t>180.000,00</t>
        </is>
      </c>
      <c r="F25" s="4" t="inlineStr">
        <is>
          <t>1000.00</t>
        </is>
      </c>
    </row>
    <row collapsed="false" customFormat="false" customHeight="false" hidden="false" ht="12.1" outlineLevel="0" r="26">
      <c r="A26" s="5" t="s">
        <f>=HYPERLINK("https://www.leilaoonline.net/lote/detalhe/263294", "1016")</f>
      </c>
      <c r="B26" s="4" t="s">
        <f>=HYPERLINK("https://www.leilaoonline.net/lote/detalhe/263294", "[ VÍDEO ] PÁ CARREGADEIRA NEW HOLLAND MOD. W170 ANO 2013")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180.000,00</t>
        </is>
      </c>
      <c r="F26" s="4" t="inlineStr">
        <is>
          <t>1000.00</t>
        </is>
      </c>
    </row>
    <row collapsed="false" customFormat="false" customHeight="false" hidden="false" ht="12.1" outlineLevel="0" r="27">
      <c r="A27" s="5" t="s">
        <f>=HYPERLINK("https://www.leilaoonline.net/lote/detalhe/263273", "1017")</f>
      </c>
      <c r="B27" s="4" t="s">
        <f>=HYPERLINK("https://www.leilaoonline.net/lote/detalhe/263273", "[ VÍDEO ] Motoniveladora Caterpillar mod.120H. Cabinada. Ano 1998")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235.000,00</t>
        </is>
      </c>
      <c r="F27" s="4" t="inlineStr">
        <is>
          <t>1000.00</t>
        </is>
      </c>
    </row>
    <row collapsed="false" customFormat="false" customHeight="false" hidden="false" ht="12.1" outlineLevel="0" r="28">
      <c r="A28" s="5" t="s">
        <f>=HYPERLINK("https://www.leilaoonline.net/lote/detalhe/263265", "1018")</f>
      </c>
      <c r="B28" s="4" t="s">
        <f>=HYPERLINK("https://www.leilaoonline.net/lote/detalhe/263265", "[ VÍDEO ] PÁ CARREGADEIRA FIATALLIS MOD. 1900B ANO APROX. 1982 - MOTOR MB / TRANSMISSÃO CLARK 28000")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80.000,00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=HYPERLINK("https://www.leilaoonline.net/lote/detalhe/263295", "1020")</f>
      </c>
      <c r="B29" s="4" t="s">
        <f>=HYPERLINK("https://www.leilaoonline.net/lote/detalhe/263295", "[ VÍDEOS ] VIBROACABADORA TICEL ANO 2012 - FUNCIONANDO")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290.000,00</t>
        </is>
      </c>
      <c r="F29" s="4" t="inlineStr">
        <is>
          <t>2000.00</t>
        </is>
      </c>
    </row>
    <row collapsed="false" customFormat="false" customHeight="false" hidden="false" ht="12.1" outlineLevel="0" r="30">
      <c r="A30" s="5" t="s">
        <f>=HYPERLINK("https://www.leilaoonline.net/lote/detalhe/263299", "1021")</f>
      </c>
      <c r="B30" s="4" t="s">
        <f>=HYPERLINK("https://www.leilaoonline.net/lote/detalhe/263299", "TRATOR ENGESA ANO 1990 -  MOTOR CUMMINS - FUNCIONANDO")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225.000,00</t>
        </is>
      </c>
      <c r="F30" s="4" t="inlineStr">
        <is>
          <t>1000.00</t>
        </is>
      </c>
    </row>
    <row collapsed="false" customFormat="false" customHeight="false" hidden="false" ht="12.1" outlineLevel="0" r="31">
      <c r="A31" s="5" t="s">
        <f>=HYPERLINK("https://www.leilaoonline.net/lote/detalhe/263259", "1022")</f>
      </c>
      <c r="B31" s="4" t="s">
        <f>=HYPERLINK("https://www.leilaoonline.net/lote/detalhe/263259", "[ VÍDEO ] ESCAVADEIRA KOMATSU MOD. PC200 ANO 2005")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130.000,00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=HYPERLINK("https://www.leilaoonline.net/lote/detalhe/263300", "1023")</f>
      </c>
      <c r="B32" s="4" t="s">
        <f>=HYPERLINK("https://www.leilaoonline.net/lote/detalhe/263300", "[ VÍDEOS ] MOTONIVELADORA KOMATSU .MOD. 855 ANO APROX. 1992 - MOTOR CUMMINS - RIPPER TRASEIRO - FUNCIONANDO")</f>
      </c>
      <c r="C32" s="4" t="inlineStr">
        <is>
          <t>Vendido</t>
        </is>
      </c>
      <c r="D32" s="4" t="inlineStr">
        <is>
          <t>1</t>
        </is>
      </c>
      <c r="E32" s="5" t="inlineStr">
        <is>
          <t>75.000,00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=HYPERLINK("https://www.leilaoonline.net/lote/detalhe/263626", "1024")</f>
      </c>
      <c r="B33" s="4" t="s">
        <f>=HYPERLINK("https://www.leilaoonline.net/lote/detalhe/263626", "[ VÍDEO ] ESCAVADEIRA CATERPILLAR MOD. 320D ANO 2013 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220.000,00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=HYPERLINK("https://www.leilaoonline.net/lote/detalhe/263306", "1025")</f>
      </c>
      <c r="B34" s="4" t="s">
        <f>=HYPERLINK("https://www.leilaoonline.net/lote/detalhe/263306", "CONCHA CATERPILLAR 924G")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7.500,00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=HYPERLINK("https://www.leilaoonline.net/lote/detalhe/263274", "1026")</f>
      </c>
      <c r="B35" s="4" t="s">
        <f>=HYPERLINK("https://www.leilaoonline.net/lote/detalhe/263274", "[ VÍDEO ] TRATOR ESTEIRA  NEW HOLLAND MOD. 7D ANO 2015  - OPERACIONAL")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250.000,00</t>
        </is>
      </c>
      <c r="F35" s="4" t="inlineStr">
        <is>
          <t>2000.00</t>
        </is>
      </c>
    </row>
    <row collapsed="false" customFormat="false" customHeight="false" hidden="false" ht="12.1" outlineLevel="0" r="36">
      <c r="A36" s="5" t="s">
        <f>=HYPERLINK("https://www.leilaoonline.net/lote/detalhe/263275", "1027")</f>
      </c>
      <c r="B36" s="4" t="s">
        <f>=HYPERLINK("https://www.leilaoonline.net/lote/detalhe/263275", "[ VÍDEO ] PÁ CARREGADEIRA KOMATSU MOD. WA200 ANO 2012")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220.000,00</t>
        </is>
      </c>
      <c r="F36" s="4" t="inlineStr">
        <is>
          <t>1000.00</t>
        </is>
      </c>
    </row>
    <row collapsed="false" customFormat="false" customHeight="false" hidden="false" ht="12.1" outlineLevel="0" r="37">
      <c r="A37" s="5" t="s">
        <f>=HYPERLINK("https://www.leilaoonline.net/lote/detalhe/264035", "1028")</f>
      </c>
      <c r="B37" s="4" t="s">
        <f>=HYPERLINK("https://www.leilaoonline.net/lote/detalhe/264035", "[ VÍDEO ] PÁ CARREGADEIRA CASE MOD. W20B TURBO  ANO 1992  - FUNCIONANDO 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145.000,00</t>
        </is>
      </c>
      <c r="F37" s="4" t="inlineStr">
        <is>
          <t>350.00</t>
        </is>
      </c>
    </row>
    <row collapsed="false" customFormat="false" customHeight="false" hidden="false" ht="12.1" outlineLevel="0" r="38">
      <c r="A38" s="5" t="s">
        <f>=HYPERLINK("https://www.leilaoonline.net/lote/detalhe/263270", "1029")</f>
      </c>
      <c r="B38" s="4" t="s">
        <f>=HYPERLINK("https://www.leilaoonline.net/lote/detalhe/263270", "[ VÍDEO ] ESCAVADEIRA CATERPILLAR MOD.302.7D ANO 2014")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120.000,00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=HYPERLINK("https://www.leilaoonline.net/lote/detalhe/263301", "1030")</f>
      </c>
      <c r="B39" s="4" t="s">
        <f>=HYPERLINK("https://www.leilaoonline.net/lote/detalhe/263301", "[ VÍDEO ] MINICARREGADEIRA NEW HOLLAND MOD. 220 ANO 2011  - FUNCIONANDO")</f>
      </c>
      <c r="C39" s="4" t="inlineStr">
        <is>
          <t>Vendido</t>
        </is>
      </c>
      <c r="D39" s="4" t="inlineStr">
        <is>
          <t>1</t>
        </is>
      </c>
      <c r="E39" s="5" t="inlineStr">
        <is>
          <t>96.000,00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=HYPERLINK("https://www.leilaoonline.net/lote/detalhe/263266", "1032")</f>
      </c>
      <c r="B40" s="4" t="s">
        <f>=HYPERLINK("https://www.leilaoonline.net/lote/detalhe/263266", "[ VÍDEO ] GAIOLA ANO 2023 - MOTOR AP FLUXO CRUZADO / GASOLINA / CÂMBIO DE KOMBI DIESEL / TANQUE INOX / INJEÇÃO FT 350 / CHASSI INTEIRO TUBULAR")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17.000,00</t>
        </is>
      </c>
      <c r="F40" s="4" t="inlineStr">
        <is>
          <t>500.00</t>
        </is>
      </c>
    </row>
    <row collapsed="false" customFormat="false" customHeight="false" hidden="false" ht="12.1" outlineLevel="0" r="41">
      <c r="A41" s="5" t="s">
        <f>=HYPERLINK("https://www.leilaoonline.net/lote/detalhe/263302", "1033")</f>
      </c>
      <c r="B41" s="4" t="s">
        <f>=HYPERLINK("https://www.leilaoonline.net/lote/detalhe/263302", "PÁ CARREGADEIRA CATERPILLAR MOD. 924F ANO 1998 - OPERACIONAL")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130.000,00</t>
        </is>
      </c>
      <c r="F41" s="4" t="inlineStr">
        <is>
          <t>500.00</t>
        </is>
      </c>
    </row>
    <row collapsed="false" customFormat="false" customHeight="false" hidden="false" ht="12.1" outlineLevel="0" r="42">
      <c r="A42" s="5" t="s">
        <f>=HYPERLINK("https://www.leilaoonline.net/lote/detalhe/263303", "1034")</f>
      </c>
      <c r="B42" s="4" t="s">
        <f>=HYPERLINK("https://www.leilaoonline.net/lote/detalhe/263303", "[ VÍDEO ] MOTONIVELADORA CATERPILLAR MOD. 120B ANO 1984 - BOMBA BOSCH - OPERACIONAL")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70.000,00</t>
        </is>
      </c>
      <c r="F42" s="4" t="inlineStr">
        <is>
          <t>500.00</t>
        </is>
      </c>
    </row>
    <row collapsed="false" customFormat="false" customHeight="false" hidden="false" ht="12.1" outlineLevel="0" r="43">
      <c r="A43" s="5" t="s">
        <f>=HYPERLINK("https://www.leilaoonline.net/lote/detalhe/263304", "1035")</f>
      </c>
      <c r="B43" s="4" t="s">
        <f>=HYPERLINK("https://www.leilaoonline.net/lote/detalhe/263304", "[ VÍDEO ] PÁ CARREGADEIRA  MICHIGAN MOD. 75III ANO 1979 - OPERACIONAL")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75.000,00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=HYPERLINK("https://www.leilaoonline.net/lote/detalhe/263305", "1036")</f>
      </c>
      <c r="B44" s="4" t="s">
        <f>=HYPERLINK("https://www.leilaoonline.net/lote/detalhe/263305", "[ VÍDEO ] RETROESCAVADEIRA CASE MOD.580L 4x4 TURBO ANO 1999")</f>
      </c>
      <c r="C44" s="4" t="inlineStr">
        <is>
          <t>Lote retirado</t>
        </is>
      </c>
      <c r="D44" s="4" t="inlineStr">
        <is>
          <t>0</t>
        </is>
      </c>
      <c r="E44" s="5" t="inlineStr">
        <is>
          <t>115.000,00</t>
        </is>
      </c>
      <c r="F44" s="4" t="inlineStr">
        <is>
          <t>400.00</t>
        </is>
      </c>
    </row>
    <row collapsed="false" customFormat="false" customHeight="false" hidden="false" ht="12.1" outlineLevel="0" r="45">
      <c r="A45" s="5" t="s">
        <f>=HYPERLINK("https://www.leilaoonline.net/lote/detalhe/263307", "1037")</f>
      </c>
      <c r="B45" s="4" t="s">
        <f>=HYPERLINK("https://www.leilaoonline.net/lote/detalhe/263307", "[ VÍDEO ] PÁ CARREGADEIRA CATERPILLAR MOD. 966C  ANO 1987  - FUNCIONANDO 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150.000,00</t>
        </is>
      </c>
      <c r="F45" s="4" t="inlineStr">
        <is>
          <t>250.00</t>
        </is>
      </c>
    </row>
    <row collapsed="false" customFormat="false" customHeight="false" hidden="false" ht="12.1" outlineLevel="0" r="46">
      <c r="A46" s="5" t="s">
        <f>=HYPERLINK("https://www.leilaoonline.net/lote/detalhe/263308", "1038")</f>
      </c>
      <c r="B46" s="4" t="s">
        <f>=HYPERLINK("https://www.leilaoonline.net/lote/detalhe/263308", "TANQUE IPACOL COM BOMBA 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16.000,00</t>
        </is>
      </c>
      <c r="F46" s="4" t="inlineStr">
        <is>
          <t>250.00</t>
        </is>
      </c>
    </row>
    <row collapsed="false" customFormat="false" customHeight="false" hidden="false" ht="12.1" outlineLevel="0" r="47">
      <c r="A47" s="5" t="s">
        <f>=HYPERLINK("https://www.leilaoonline.net/lote/detalhe/263269", "1039")</f>
      </c>
      <c r="B47" s="4" t="s">
        <f>=HYPERLINK("https://www.leilaoonline.net/lote/detalhe/263269", "[ VÍDEO ] PÁ CARREGADEIRA FIATALLIS MOD. 1900B ANO 1982 - MOTOR MB - TRANSMISSÃO CLARK 28.000 ( 4 MARCHAS)")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75.000,00</t>
        </is>
      </c>
      <c r="F47" s="4" t="inlineStr">
        <is>
          <t>500.00</t>
        </is>
      </c>
    </row>
    <row collapsed="false" customFormat="false" customHeight="false" hidden="false" ht="12.1" outlineLevel="0" r="48">
      <c r="A48" s="5" t="s">
        <f>=HYPERLINK("https://www.leilaoonline.net/lote/detalhe/263267", "1041")</f>
      </c>
      <c r="B48" s="4" t="s">
        <f>=HYPERLINK("https://www.leilaoonline.net/lote/detalhe/263267", "[ VÍDEO ] RETROESCAVADEIRA NEW HOLLAND MOD. LB90 - ANO 2010 - TRAÇADA - 4X4")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95.000,00</t>
        </is>
      </c>
      <c r="F48" s="4" t="inlineStr">
        <is>
          <t>500.00</t>
        </is>
      </c>
    </row>
    <row collapsed="false" customFormat="false" customHeight="false" hidden="false" ht="12.1" outlineLevel="0" r="49">
      <c r="A49" s="5" t="s">
        <f>=HYPERLINK("https://www.leilaoonline.net/lote/detalhe/263268", "1042")</f>
      </c>
      <c r="B49" s="4" t="s">
        <f>=HYPERLINK("https://www.leilaoonline.net/lote/detalhe/263268", "[ VÍDEO ] MOTONIVELADORA FIATALLIS MOD. FG85 ANO 1990")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120.000,00</t>
        </is>
      </c>
      <c r="F49" s="4" t="inlineStr">
        <is>
          <t>500.00</t>
        </is>
      </c>
    </row>
    <row collapsed="false" customFormat="false" customHeight="false" hidden="false" ht="12.1" outlineLevel="0" r="50">
      <c r="A50" s="5" t="s">
        <f>=HYPERLINK("https://www.leilaoonline.net/lote/detalhe/263309", "1044")</f>
      </c>
      <c r="B50" s="4" t="s">
        <f>=HYPERLINK("https://www.leilaoonline.net/lote/detalhe/263309", "MOTONIVELADORA FIATALLIS MOD. FG 85 ANO APROX. 1990  - COM RIPPER DIANTEIRO 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95.000,00</t>
        </is>
      </c>
      <c r="F50" s="4" t="inlineStr">
        <is>
          <t>250.00</t>
        </is>
      </c>
    </row>
    <row collapsed="false" customFormat="false" customHeight="false" hidden="false" ht="12.1" outlineLevel="0" r="51">
      <c r="A51" s="5" t="s">
        <f>=HYPERLINK("https://www.leilaoonline.net/lote/detalhe/263279", "1049")</f>
      </c>
      <c r="B51" s="4" t="s">
        <f>=HYPERLINK("https://www.leilaoonline.net/lote/detalhe/263279", "[ VÍDEOS ] PÁ CARREGADEIRA CATERPILLAR MOD. 930C ANO 1984 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110.000,00</t>
        </is>
      </c>
      <c r="F51" s="4" t="inlineStr">
        <is>
          <t>1000.00</t>
        </is>
      </c>
    </row>
    <row collapsed="false" customFormat="false" customHeight="false" hidden="false" ht="12.1" outlineLevel="0" r="52">
      <c r="A52" s="5" t="s">
        <f>=HYPERLINK("https://www.leilaoonline.net/lote/detalhe/263286", "1050")</f>
      </c>
      <c r="B52" s="4" t="s">
        <f>=HYPERLINK("https://www.leilaoonline.net/lote/detalhe/263286", "[ VÍDEO ] PÁ CARREGADEIRA MICHIGAN MOD. L30 ANO 1991 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115.000,00</t>
        </is>
      </c>
      <c r="F52" s="4" t="inlineStr">
        <is>
          <t>1000.00</t>
        </is>
      </c>
    </row>
    <row collapsed="false" customFormat="false" customHeight="false" hidden="false" ht="12.1" outlineLevel="0" r="53">
      <c r="A53" s="5" t="s">
        <f>=HYPERLINK("https://www.leilaoonline.net/lote/detalhe/263287", "1051")</f>
      </c>
      <c r="B53" s="4" t="s">
        <f>=HYPERLINK("https://www.leilaoonline.net/lote/detalhe/263287", "[ VÍDEOS ] ROLO COMPACTADOR  DYNAPAC MOD. CG11 - ANO APROX. 1990")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27.000,00</t>
        </is>
      </c>
      <c r="F53" s="4" t="inlineStr">
        <is>
          <t>500.00</t>
        </is>
      </c>
    </row>
    <row collapsed="false" customFormat="false" customHeight="false" hidden="false" ht="12.1" outlineLevel="0" r="54">
      <c r="A54" s="5" t="s">
        <f>=HYPERLINK("https://www.leilaoonline.net/lote/detalhe/263289", "1053")</f>
      </c>
      <c r="B54" s="4" t="s">
        <f>=HYPERLINK("https://www.leilaoonline.net/lote/detalhe/263289", "[ VÍDEO ] TRATOR DE ESTEIRA KOMATSU MOD. D30 ANO 1979 -  EMBREAGEM / MOTOR M.BENZ 1113- ORIGINAL")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82.000,00</t>
        </is>
      </c>
      <c r="F54" s="4" t="inlineStr">
        <is>
          <t>500.00</t>
        </is>
      </c>
    </row>
    <row collapsed="false" customFormat="false" customHeight="false" hidden="false" ht="12.1" outlineLevel="0" r="55">
      <c r="A55" s="5" t="s">
        <f>=HYPERLINK("https://www.leilaoonline.net/lote/detalhe/263290", "1075")</f>
      </c>
      <c r="B55" s="4" t="s">
        <f>=HYPERLINK("https://www.leilaoonline.net/lote/detalhe/263290", "[ VÍDEO ] FORD F75. GASOLINA. ANO 1974")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25.000,00</t>
        </is>
      </c>
      <c r="F55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2026-05-25T23:50:19.00Z</dcterms:created>
  <dc:creator>Tellks Tecnologia</dc:creator>
  <cp:revision>0</cp:revision>
</cp:coreProperties>
</file>