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 E MÁQUINAS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19/03/2025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=HYPERLINK("https://www.leilaoonline.net/lote/detalhe/270771", "800")</f>
      </c>
      <c r="B11" s="4" t="s">
        <f>=HYPERLINK("https://www.leilaoonline.net/lote/detalhe/270771", "[ VÍDEOS ] LOTE ÚNICO -  APROX. 40 TON. GRANDE QUANTIDADE DE MATERIAL")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130.000,00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=HYPERLINK("https://www.leilaoonline.net/lote/detalhe/270618", "900")</f>
      </c>
      <c r="B12" s="4" t="s">
        <f>=HYPERLINK("https://www.leilaoonline.net/lote/detalhe/270618", "PÁ CARREGADEIRA KOMATSU  MOD.WA-380 /209 - ano 2009 - SEM TORQUE - COM MOTOR CUMMINS ELETRÔNICO")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110.000,00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=HYPERLINK("https://www.leilaoonline.net/lote/detalhe/270649", "901")</f>
      </c>
      <c r="B13" s="4" t="s">
        <f>=HYPERLINK("https://www.leilaoonline.net/lote/detalhe/270649", "[ VÍDEO ] PICADOR FLORESTAL FEZER MÓVEL ANO 2013 - Aprox. 1.000 HORAS - (POUCO USO)")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560.000,00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=HYPERLINK("https://www.leilaoonline.net/lote/detalhe/270668", "902")</f>
      </c>
      <c r="B14" s="4" t="s">
        <f>=HYPERLINK("https://www.leilaoonline.net/lote/detalhe/270668", "Escavadeira Volvo EC 240B. Ano 2010")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280.000,00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=HYPERLINK("https://www.leilaoonline.net/lote/detalhe/270734", "903")</f>
      </c>
      <c r="B15" s="4" t="s">
        <f>=HYPERLINK("https://www.leilaoonline.net/lote/detalhe/270734", "[ VÍDEO ] PÁ CARREGADEIRA VOLVO MOD. L90F ANO 2012 -  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200.000,00</t>
        </is>
      </c>
      <c r="F15" s="4" t="inlineStr">
        <is>
          <t>2000.00</t>
        </is>
      </c>
    </row>
    <row collapsed="false" customFormat="false" customHeight="false" hidden="false" ht="12.1" outlineLevel="0" r="16">
      <c r="A16" s="5" t="s">
        <f>=HYPERLINK("https://www.leilaoonline.net/lote/detalhe/270599", "904")</f>
      </c>
      <c r="B16" s="4" t="s">
        <f>=HYPERLINK("https://www.leilaoonline.net/lote/detalhe/270599", "[ VÍDEOS ] ESCAVADEIRA HIDRÁULICA CATERPILLAR MOD. 312 DL ANO 2014. MOTOR MAXION S4T - APROX. 6.000 HRS.")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205.000,00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=HYPERLINK("https://www.leilaoonline.net/lote/detalhe/270748", "905")</f>
      </c>
      <c r="B17" s="4" t="s">
        <f>=HYPERLINK("https://www.leilaoonline.net/lote/detalhe/270748", "[ VÍDEO ] Trator Jonh Deere 7810. 180cv")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=HYPERLINK("https://www.leilaoonline.net/lote/detalhe/270759", "906")</f>
      </c>
      <c r="B18" s="4" t="s">
        <f>=HYPERLINK("https://www.leilaoonline.net/lote/detalhe/270759", "TRATOR FORD ano 1985  MOD. 6610")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=HYPERLINK("https://www.leilaoonline.net/lote/detalhe/270606", "907")</f>
      </c>
      <c r="B19" s="4" t="s">
        <f>=HYPERLINK("https://www.leilaoonline.net/lote/detalhe/270606", "[ VÍDEO ] Escavadeira Volvo Ec 220D Ano 2015 Operacional.")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290.000,00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=HYPERLINK("https://www.leilaoonline.net/lote/detalhe/270591", "908")</f>
      </c>
      <c r="B20" s="4" t="s">
        <f>=HYPERLINK("https://www.leilaoonline.net/lote/detalhe/270591", " TRATOR DEUTZ DM ANO 1963 -CILINDROS REFRIGERADOS A AR (ORIGINAL)")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8.500,00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=HYPERLINK("https://www.leilaoonline.net/lote/detalhe/270753", "909")</f>
      </c>
      <c r="B21" s="4" t="s">
        <f>=HYPERLINK("https://www.leilaoonline.net/lote/detalhe/270753", "CAÇAMBA P/ CAMINHÃO TOCO COM BOMBA")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=HYPERLINK("https://www.leilaoonline.net/lote/detalhe/270656", "910")</f>
      </c>
      <c r="B22" s="4" t="s">
        <f>=HYPERLINK("https://www.leilaoonline.net/lote/detalhe/270656", "ESCAVADEIRA CATERPILLAR MOD. 320GC ANO 2021 4 CILINDROS -  1.000 HRS APROX. -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450.000,00</t>
        </is>
      </c>
      <c r="F22" s="4" t="inlineStr">
        <is>
          <t>2000.00</t>
        </is>
      </c>
    </row>
    <row collapsed="false" customFormat="false" customHeight="false" hidden="false" ht="12.1" outlineLevel="0" r="23">
      <c r="A23" s="5" t="s">
        <f>=HYPERLINK("https://www.leilaoonline.net/lote/detalhe/270617", "911")</f>
      </c>
      <c r="B23" s="4" t="s">
        <f>=HYPERLINK("https://www.leilaoonline.net/lote/detalhe/270617", "[ VÍDEO ] PÁ CARREGADEIRA KOMATSU  MOD. WA-320   ANO 2007")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150.000,00</t>
        </is>
      </c>
      <c r="F23" s="4" t="inlineStr">
        <is>
          <t>10000.00</t>
        </is>
      </c>
    </row>
    <row collapsed="false" customFormat="false" customHeight="false" hidden="false" ht="12.1" outlineLevel="0" r="24">
      <c r="A24" s="5" t="s">
        <f>=HYPERLINK("https://www.leilaoonline.net/lote/detalhe/270622", "912")</f>
      </c>
      <c r="B24" s="4" t="s">
        <f>=HYPERLINK("https://www.leilaoonline.net/lote/detalhe/270622", "[ VÍDEO ] PÁ CARREGADEIRA MICHIGAN MOD. 55C ARTICULADA TRANSMISSÃO CLARCK DANA 22.000 - ANO APROX. 1995. BATERIA NOVA")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109.000,00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=HYPERLINK("https://www.leilaoonline.net/lote/detalhe/270621", "913")</f>
      </c>
      <c r="B25" s="4" t="s">
        <f>=HYPERLINK("https://www.leilaoonline.net/lote/detalhe/270621", "[ VÍDEO ] PÁ CARREGADEIRA MICHIGAN MOD. 55C ARTICULADA TRANSMISSÃO 18.000 - ANO APROX. 1995. BATERIA NOVA")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89.000,00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=HYPERLINK("https://www.leilaoonline.net/lote/detalhe/270752", "914")</f>
      </c>
      <c r="B26" s="4" t="s">
        <f>=HYPERLINK("https://www.leilaoonline.net/lote/detalhe/270752", "Rebocador Jacto RB30 Capacidade de 3000 kg")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=HYPERLINK("https://www.leilaoonline.net/lote/detalhe/270584", "1000")</f>
      </c>
      <c r="B27" s="4" t="s">
        <f>=HYPERLINK("https://www.leilaoonline.net/lote/detalhe/270584", " CARROCERIA 2,20 X 3,5 COMPRIMENTO")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750,00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=HYPERLINK("https://www.leilaoonline.net/lote/detalhe/270582", "1001")</f>
      </c>
      <c r="B28" s="4" t="s">
        <f>=HYPERLINK("https://www.leilaoonline.net/lote/detalhe/270582", " PLATAFORMA JOHN DEERE - 5 LINHAS")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=HYPERLINK("https://www.leilaoonline.net/lote/detalhe/270581", "1002")</f>
      </c>
      <c r="B29" s="4" t="s">
        <f>=HYPERLINK("https://www.leilaoonline.net/lote/detalhe/270581", " GUINCHO PARA BAG ( COLHEDEIRA SLC 2000 ) MOTOR MB 352 -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32.000,00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=HYPERLINK("https://www.leilaoonline.net/lote/detalhe/270583", "1003")</f>
      </c>
      <c r="B30" s="4" t="s">
        <f>=HYPERLINK("https://www.leilaoonline.net/lote/detalhe/270583", " PLATAFORMA DE MILHO JOHN DEERE - 11 LINHAS")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=HYPERLINK("https://www.leilaoonline.net/lote/detalhe/270666", "1004")</f>
      </c>
      <c r="B31" s="4" t="s">
        <f>=HYPERLINK("https://www.leilaoonline.net/lote/detalhe/270666", "Munck madal 11500,  2 lanças,  para 5 t pe")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=HYPERLINK("https://www.leilaoonline.net/lote/detalhe/270662", "1005")</f>
      </c>
      <c r="B32" s="4" t="s">
        <f>=HYPERLINK("https://www.leilaoonline.net/lote/detalhe/270662", "Guindaste marca Bantam modelo S628, 18 toneladas, ano 1985, lança 22 mts, motor Cummins, e lança Aux Gibi 4 mts. Parou funcionando. Necessário manutenção.")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95.000,00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=HYPERLINK("https://www.leilaoonline.net/lote/detalhe/270708", "1006")</f>
      </c>
      <c r="B33" s="4" t="s">
        <f>=HYPERLINK("https://www.leilaoonline.net/lote/detalhe/270708", "GUINDASTE HIDRÁULICO E MANUAL  - CAPACIDADE 3 TON.")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24.000,00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=HYPERLINK("https://www.leilaoonline.net/lote/detalhe/270687", "1007")</f>
      </c>
      <c r="B34" s="4" t="s">
        <f>=HYPERLINK("https://www.leilaoonline.net/lote/detalhe/270687", " Fresadora – marca Zocca – com morsa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36.000,00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=HYPERLINK("https://www.leilaoonline.net/lote/detalhe/270688", "1008")</f>
      </c>
      <c r="B35" s="4" t="s">
        <f>=HYPERLINK("https://www.leilaoonline.net/lote/detalhe/270688", " Guincho Canarinho – todo revisado")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=HYPERLINK("https://www.leilaoonline.net/lote/detalhe/270682", "1009")</f>
      </c>
      <c r="B36" s="4" t="s">
        <f>=HYPERLINK("https://www.leilaoonline.net/lote/detalhe/270682", " Guindaste marca Madal – capacidade 07 Toneladas – com patola dianteira – lanças hidráulicas e giro para ambos os lados")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65.000,00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=HYPERLINK("https://www.leilaoonline.net/lote/detalhe/270746", "2000")</f>
      </c>
      <c r="B37" s="4" t="s">
        <f>=HYPERLINK("https://www.leilaoonline.net/lote/detalhe/270746", "VOLVO/NL12 360 4X2 T ANO 1999 - COR BRANCA - DIESEL - DOCUMENTO OK")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=HYPERLINK("https://www.leilaoonline.net/lote/detalhe/270772", "2001")</f>
      </c>
      <c r="B38" s="4" t="s">
        <f>=HYPERLINK("https://www.leilaoonline.net/lote/detalhe/270772", "[ VÍDEO ] CAMINHÃO M. BENZ / L1113 ANO 1980/1980 - COR AZUL - DIESEL  - TANQUE CAPAC. 18.000 LITROS - documento OK")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=HYPERLINK("https://www.leilaoonline.net/lote/detalhe/270670", "2002")</f>
      </c>
      <c r="B39" s="4" t="s">
        <f>=HYPERLINK("https://www.leilaoonline.net/lote/detalhe/270670", "CAMINHÃO MERCEDES BENZ L 1516 ANO 1979/1980 - DIESEL - TANQUE DE FIBRA Aprox. 20.000 LITROS. BOMBA D´ÁGUA INOVA BOMBAS, CANHÃO, CEBOLÃO, MANGUEIRA APROX. 25 MTS.")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=HYPERLINK("https://www.leilaoonline.net/lote/detalhe/270685", "2003")</f>
      </c>
      <c r="B40" s="4" t="s">
        <f>=HYPERLINK("https://www.leilaoonline.net/lote/detalhe/270685", " Carreta LS – marca Krone – Ano 1995. Revisada")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=HYPERLINK("https://www.leilaoonline.net/lote/detalhe/270709", "2004")</f>
      </c>
      <c r="B41" s="4" t="s">
        <f>=HYPERLINK("https://www.leilaoonline.net/lote/detalhe/270709", "CAMINHÃO IVECO/STRALIS 600S40T ANO 2014/2014 COR BRANCA - DIESEL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=HYPERLINK("https://www.leilaoonline.net/lote/detalhe/270663", "2005")</f>
      </c>
      <c r="B42" s="4" t="s">
        <f>=HYPERLINK("https://www.leilaoonline.net/lote/detalhe/270663", " Semi Reboque Prancha Carreta Carrega Tudo, marca Randon , 60 Toneladas, ano 1981 sem pneus , Pneumática, com rampa, aceita Dolly, 12 mts reta, aceita colocação instalação de locks para containers")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150.000,00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=HYPERLINK("https://www.leilaoonline.net/lote/detalhe/270671", "2006")</f>
      </c>
      <c r="B43" s="4" t="s">
        <f>=HYPERLINK("https://www.leilaoonline.net/lote/detalhe/270671", "SEMI-REBOQUE/FACCHINI CF- ANO 1999/2000 - 3 EIXOS")</f>
      </c>
      <c r="C43" s="4" t="inlineStr">
        <is>
          <t>Não vendido</t>
        </is>
      </c>
      <c r="D43" s="4" t="inlineStr">
        <is>
          <t>17</t>
        </is>
      </c>
      <c r="E43" s="5" t="inlineStr">
        <is>
          <t>28.000,00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=HYPERLINK("https://www.leilaoonline.net/lote/detalhe/270710", "2007")</f>
      </c>
      <c r="B44" s="4" t="s">
        <f>=HYPERLINK("https://www.leilaoonline.net/lote/detalhe/270710", "GUERRA CHARGER GR /SEMI-REBOQUE  - ANO 1998/1998 - SERÁ VENDIDO COM 4 PNEUS")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=HYPERLINK("https://www.leilaoonline.net/lote/detalhe/270758", "3000")</f>
      </c>
      <c r="B45" s="4" t="s">
        <f>=HYPERLINK("https://www.leilaoonline.net/lote/detalhe/270758", "GM/CHEVROLET D10 ANO 1979/1979 - COR AZUL - DIESEL - COM BAÚ REFRIGERADO")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=HYPERLINK("https://www.leilaoonline.net/lote/detalhe/270713", "3001")</f>
      </c>
      <c r="B46" s="4" t="s">
        <f>=HYPERLINK("https://www.leilaoonline.net/lote/detalhe/270713", "FORD/F75 ANO 1975/1975 - GASOLINA/COR VERMELHA")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18.000,00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=HYPERLINK("https://www.leilaoonline.net/lote/detalhe/270665", "3002")</f>
      </c>
      <c r="B47" s="4" t="s">
        <f>=HYPERLINK("https://www.leilaoonline.net/lote/detalhe/270665", "FORD RURAL WILLYS GASOLINA E GNV. ANO 1966")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29.500,00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=HYPERLINK("https://www.leilaoonline.net/lote/detalhe/270750", "3003")</f>
      </c>
      <c r="B48" s="4" t="s">
        <f>=HYPERLINK("https://www.leilaoonline.net/lote/detalhe/270750", "FORD RANGER XLT, MOTOR DIESEL 2.8. ANO 2002")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=HYPERLINK("https://www.leilaoonline.net/lote/detalhe/270733", "5000")</f>
      </c>
      <c r="B49" s="4" t="s">
        <f>=HYPERLINK("https://www.leilaoonline.net/lote/detalhe/270733", "PULVERIZADOR STARA MOD. FÊNIX 3000 - ANO 2008")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=HYPERLINK("https://www.leilaoonline.net/lote/detalhe/270677", "5001")</f>
      </c>
      <c r="B50" s="4" t="s">
        <f>=HYPERLINK("https://www.leilaoonline.net/lote/detalhe/270677", "PULVERIZADOR JACTO MOD. UNIPORT 2030 CANAVIEIRO  ANO 2021 MODELO 2022 - BARRA 24 METROS / SENSOR DE BARRA BUZAGRO / GPS/PILOTO AUTOMATICO/BITOLA HIDRÁULICA")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500.000,00</t>
        </is>
      </c>
      <c r="F50" s="4" t="inlineStr">
        <is>
          <t>10000.00</t>
        </is>
      </c>
    </row>
    <row collapsed="false" customFormat="false" customHeight="false" hidden="false" ht="12.1" outlineLevel="0" r="51">
      <c r="A51" s="5" t="s">
        <f>=HYPERLINK("https://www.leilaoonline.net/lote/detalhe/270760", "5002")</f>
      </c>
      <c r="B51" s="4" t="s">
        <f>=HYPERLINK("https://www.leilaoonline.net/lote/detalhe/270760", "COLHEITADEIRA JOHN DEERE MOD. 1550 ANO 2004  - PLATAFORMA 23 PÉS MOD. 323")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170.000,00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=HYPERLINK("https://www.leilaoonline.net/lote/detalhe/270737", "5003")</f>
      </c>
      <c r="B52" s="4" t="s">
        <f>=HYPERLINK("https://www.leilaoonline.net/lote/detalhe/270737", "APROX. 48 RODAS R1.100 ( 45KG CADA ) - TOTAL DE PESO 2.160 KG")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=HYPERLINK("https://www.leilaoonline.net/lote/detalhe/270678", "5004")</f>
      </c>
      <c r="B53" s="4" t="s">
        <f>=HYPERLINK("https://www.leilaoonline.net/lote/detalhe/270678", "PULVERIZADOR MONTANA MOD. RANGER 2000 ANO 2004")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=HYPERLINK("https://www.leilaoonline.net/lote/detalhe/270717", "5005")</f>
      </c>
      <c r="B54" s="4" t="s">
        <f>=HYPERLINK("https://www.leilaoonline.net/lote/detalhe/270717", "DISTRIBUIDOR DE CANA  DMB MOD. DCP 5000 ANO 2016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=HYPERLINK("https://www.leilaoonline.net/lote/detalhe/270607", "5006")</f>
      </c>
      <c r="B55" s="4" t="s">
        <f>=HYPERLINK("https://www.leilaoonline.net/lote/detalhe/270607", "SUBSOLADOR CIVEMASA P/ 7 HASTES -POTENCIA REQUERIDA 250CV OU MAIS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61.000,00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=HYPERLINK("https://www.leilaoonline.net/lote/detalhe/270602", "5008")</f>
      </c>
      <c r="B56" s="4" t="s">
        <f>=HYPERLINK("https://www.leilaoonline.net/lote/detalhe/270602", "ARADO 3 BACIAS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=HYPERLINK("https://www.leilaoonline.net/lote/detalhe/270676", "5009")</f>
      </c>
      <c r="B57" s="4" t="s">
        <f>=HYPERLINK("https://www.leilaoonline.net/lote/detalhe/270676", "3 JOGOS DE SAPATAS SEMI REBOQUE CANAVIEIRO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=HYPERLINK("https://www.leilaoonline.net/lote/detalhe/270623", "5010")</f>
      </c>
      <c r="B58" s="4" t="s">
        <f>=HYPERLINK("https://www.leilaoonline.net/lote/detalhe/270623", "[ VÍDEOS ] Plantadeira Jumil 04 linhas.  Pouco uso.  Muito conservada.  Pronta para uso . Revisada.  Entrelinhas regulada para 70 centímetros. Ano 1987")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=HYPERLINK("https://www.leilaoonline.net/lote/detalhe/270609", "5011")</f>
      </c>
      <c r="B59" s="4" t="s">
        <f>=HYPERLINK("https://www.leilaoonline.net/lote/detalhe/270609", " Adubador de disco 1250H e Sulcador 3 PTS Hidraulico. Marca DMB. Ano 2016")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30.000,00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=HYPERLINK("https://www.leilaoonline.net/lote/detalhe/270608", "5012")</f>
      </c>
      <c r="B60" s="4" t="s">
        <f>=HYPERLINK("https://www.leilaoonline.net/lote/detalhe/270608", " Super Cultivador e Sulcador São Francisco com motor hidraulico. Marca DMB. Ano 2006")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=HYPERLINK("https://www.leilaoonline.net/lote/detalhe/270612", "5013")</f>
      </c>
      <c r="B61" s="4" t="s">
        <f>=HYPERLINK("https://www.leilaoonline.net/lote/detalhe/270612", " Cobridor de Cana com rolo Compactador. Marca DMB")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=HYPERLINK("https://www.leilaoonline.net/lote/detalhe/270611", "5014")</f>
      </c>
      <c r="B62" s="4" t="s">
        <f>=HYPERLINK("https://www.leilaoonline.net/lote/detalhe/270611", " Quebra Lombo com Tanque para aplicação de herbicida. Marca DMB")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30.000,00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=HYPERLINK("https://www.leilaoonline.net/lote/detalhe/270615", "5017")</f>
      </c>
      <c r="B63" s="4" t="s">
        <f>=HYPERLINK("https://www.leilaoonline.net/lote/detalhe/270615", "[ VÍDEO ] VAGÃO DISTRIBUIDOR DE CALCÁRIO TIPO NEVOEIRO")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17.000,00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=HYPERLINK("https://www.leilaoonline.net/lote/detalhe/270619", "5018")</f>
      </c>
      <c r="B64" s="4" t="s">
        <f>=HYPERLINK("https://www.leilaoonline.net/lote/detalhe/270619", "SUCATA PLANTADEIRA SLC JOHN DEERE")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=HYPERLINK("https://www.leilaoonline.net/lote/detalhe/270620", "5019")</f>
      </c>
      <c r="B65" s="4" t="s">
        <f>=HYPERLINK("https://www.leilaoonline.net/lote/detalhe/270620", "SUCATA PLANTADEIRA SLC JOHN DEERE")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=HYPERLINK("https://www.leilaoonline.net/lote/detalhe/270680", "5021")</f>
      </c>
      <c r="B66" s="4" t="s">
        <f>=HYPERLINK("https://www.leilaoonline.net/lote/detalhe/270680", "Motor John Deere 3.9")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21.000,00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=HYPERLINK("https://www.leilaoonline.net/lote/detalhe/270585", "5022")</f>
      </c>
      <c r="B67" s="4" t="s">
        <f>=HYPERLINK("https://www.leilaoonline.net/lote/detalhe/270585", " Kit caixa de peneira e bandejão. Marca New Holland. Para colheitadeira tc 59. Em bom estado de conservação")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=HYPERLINK("https://www.leilaoonline.net/lote/detalhe/270736", "5024")</f>
      </c>
      <c r="B68" s="4" t="s">
        <f>=HYPERLINK("https://www.leilaoonline.net/lote/detalhe/270736", "SEMEADORA  MARCA METASA  ANO 2004  - 27 LINHAS - REVISADA ( NO ESTADO)")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68.000,00</t>
        </is>
      </c>
      <c r="F68" s="4" t="inlineStr">
        <is>
          <t>350.00</t>
        </is>
      </c>
    </row>
    <row collapsed="false" customFormat="false" customHeight="false" hidden="false" ht="12.1" outlineLevel="0" r="69">
      <c r="A69" s="5" t="s">
        <f>=HYPERLINK("https://www.leilaoonline.net/lote/detalhe/270601", "5025")</f>
      </c>
      <c r="B69" s="4" t="s">
        <f>=HYPERLINK("https://www.leilaoonline.net/lote/detalhe/270601", " GRADE ARADORA")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6.500,00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=HYPERLINK("https://www.leilaoonline.net/lote/detalhe/270689", "5026")</f>
      </c>
      <c r="B70" s="4" t="s">
        <f>=HYPERLINK("https://www.leilaoonline.net/lote/detalhe/270689", "PLANTADEIRA BALDAN 9 LINHAS ANO 2012 MICRON DE 600L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45.000,00</t>
        </is>
      </c>
      <c r="F70" s="4" t="inlineStr">
        <is>
          <t>400.00</t>
        </is>
      </c>
    </row>
    <row collapsed="false" customFormat="false" customHeight="false" hidden="false" ht="12.1" outlineLevel="0" r="71">
      <c r="A71" s="5" t="s">
        <f>=HYPERLINK("https://www.leilaoonline.net/lote/detalhe/270650", "5027")</f>
      </c>
      <c r="B71" s="4" t="s">
        <f>=HYPERLINK("https://www.leilaoonline.net/lote/detalhe/270650", " Plantadeira Tatu ultra Ano 2008 12 linhas de 50 cm")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40.000,00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=HYPERLINK("https://www.leilaoonline.net/lote/detalhe/270652", "5028")</f>
      </c>
      <c r="B72" s="4" t="s">
        <f>=HYPERLINK("https://www.leilaoonline.net/lote/detalhe/270652", " Plantadeira Tatu Modelo PST3 Ano 2004")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35.000,00</t>
        </is>
      </c>
      <c r="F72" s="4" t="inlineStr">
        <is>
          <t>350.00</t>
        </is>
      </c>
    </row>
    <row collapsed="false" customFormat="false" customHeight="false" hidden="false" ht="12.1" outlineLevel="0" r="73">
      <c r="A73" s="5" t="s">
        <f>=HYPERLINK("https://www.leilaoonline.net/lote/detalhe/270651", "5029")</f>
      </c>
      <c r="B73" s="4" t="s">
        <f>=HYPERLINK("https://www.leilaoonline.net/lote/detalhe/270651", " Plantadeira Metasa Ano 2003 9 linhas Rodado duplo Somente botinhas")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30.000,00</t>
        </is>
      </c>
      <c r="F73" s="4" t="inlineStr">
        <is>
          <t>350.00</t>
        </is>
      </c>
    </row>
    <row collapsed="false" customFormat="false" customHeight="false" hidden="false" ht="12.1" outlineLevel="0" r="74">
      <c r="A74" s="5" t="s">
        <f>=HYPERLINK("https://www.leilaoonline.net/lote/detalhe/270654", "5030")</f>
      </c>
      <c r="B74" s="4" t="s">
        <f>=HYPERLINK("https://www.leilaoonline.net/lote/detalhe/270654", " 02 unidades - Reservatorio 1.000 litros - no estado")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=HYPERLINK("https://www.leilaoonline.net/lote/detalhe/270655", "5034")</f>
      </c>
      <c r="B75" s="4" t="s">
        <f>=HYPERLINK("https://www.leilaoonline.net/lote/detalhe/270655", " Carreta de torta dmb /sem tambores - no estado")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=HYPERLINK("https://www.leilaoonline.net/lote/detalhe/270672", "6000")</f>
      </c>
      <c r="B76" s="4" t="s">
        <f>=HYPERLINK("https://www.leilaoonline.net/lote/detalhe/270672", "SILO Aprox. 20 TON. MEDINDO 5 M², RAIO 1 M")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28.000,00</t>
        </is>
      </c>
      <c r="F76" s="4" t="inlineStr">
        <is>
          <t>350.00</t>
        </is>
      </c>
    </row>
    <row collapsed="false" customFormat="false" customHeight="false" hidden="false" ht="12.1" outlineLevel="0" r="77">
      <c r="A77" s="5" t="s">
        <f>=HYPERLINK("https://www.leilaoonline.net/lote/detalhe/270673", "6001")</f>
      </c>
      <c r="B77" s="4" t="s">
        <f>=HYPERLINK("https://www.leilaoonline.net/lote/detalhe/270673", "ELEVADOR DE CANECAS MEDINDO 25 M  ALTURA X 0,45X1,00 - CANECAS  0,18 X 0,22")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26.000,00</t>
        </is>
      </c>
      <c r="F77" s="4" t="inlineStr">
        <is>
          <t>350.00</t>
        </is>
      </c>
    </row>
    <row collapsed="false" customFormat="false" customHeight="false" hidden="false" ht="12.1" outlineLevel="0" r="78">
      <c r="A78" s="5" t="s">
        <f>=HYPERLINK("https://www.leilaoonline.net/lote/detalhe/270773", "6002")</f>
      </c>
      <c r="B78" s="4" t="s">
        <f>=HYPERLINK("https://www.leilaoonline.net/lote/detalhe/270773", "[ VÍDEO ] GERADOR STEMAC 150KVA ANO 2013 - CHAVE AUTOMÁTICA DE 400A - MOTOR 25 HORAS - MOTOR MWM 6CC")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75.000,00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=HYPERLINK("https://www.leilaoonline.net/lote/detalhe/270669", "6003")</f>
      </c>
      <c r="B79" s="4" t="s">
        <f>=HYPERLINK("https://www.leilaoonline.net/lote/detalhe/270669", "[ VÍDEO ] Mandrilhadora Fuzo 110 54k-96 Herbert Devlieg")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=HYPERLINK("https://www.leilaoonline.net/lote/detalhe/270681", "6004")</f>
      </c>
      <c r="B80" s="4" t="s">
        <f>=HYPERLINK("https://www.leilaoonline.net/lote/detalhe/270681", " Plataforma elevatória marca Sinoboom. Altura de trabalho 12 metros. Elétrica com baterias. Bom estado. Ano 2013")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65.000,00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=HYPERLINK("https://www.leilaoonline.net/lote/detalhe/270718", "6005")</f>
      </c>
      <c r="B81" s="4" t="s">
        <f>=HYPERLINK("https://www.leilaoonline.net/lote/detalhe/270718", "Carrinho em inox com rodas para vender lanche cachorro quente.")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2.000,00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=HYPERLINK("https://www.leilaoonline.net/lote/detalhe/270722", "6006")</f>
      </c>
      <c r="B82" s="4" t="s">
        <f>=HYPERLINK("https://www.leilaoonline.net/lote/detalhe/270722", "CARRETA NO CHASSI 1 EIXO - NO ESTADO")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1.200,00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=HYPERLINK("https://www.leilaoonline.net/lote/detalhe/270592", "6007")</f>
      </c>
      <c r="B83" s="4" t="s">
        <f>=HYPERLINK("https://www.leilaoonline.net/lote/detalhe/270592", "Baú 16 pallets Niju Ano 2010. Reformado pintura nova")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18.500,00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=HYPERLINK("https://www.leilaoonline.net/lote/detalhe/270593", "6008")</f>
      </c>
      <c r="B84" s="4" t="s">
        <f>=HYPERLINK("https://www.leilaoonline.net/lote/detalhe/270593", "Capó para MB 1620 com para lama esquerdo")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1.800,00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=HYPERLINK("https://www.leilaoonline.net/lote/detalhe/270588", "6009")</f>
      </c>
      <c r="B85" s="4" t="s">
        <f>=HYPERLINK("https://www.leilaoonline.net/lote/detalhe/270588", " 01 CAPÔ SCANIA 112 -BRANCA")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750,00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=HYPERLINK("https://www.leilaoonline.net/lote/detalhe/270586", "6010")</f>
      </c>
      <c r="B86" s="4" t="s">
        <f>=HYPERLINK("https://www.leilaoonline.net/lote/detalhe/270586", " CARRETINHA (3,5 METROS COMPRIMENTO)s/documento")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2.800,00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=HYPERLINK("https://www.leilaoonline.net/lote/detalhe/270589", "6011")</f>
      </c>
      <c r="B87" s="4" t="s">
        <f>=HYPERLINK("https://www.leilaoonline.net/lote/detalhe/270589", " QUINTA RODA P/ CAMINHÃO CANAVIEIRO")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1.100,00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=HYPERLINK("https://www.leilaoonline.net/lote/detalhe/270590", "6012")</f>
      </c>
      <c r="B88" s="4" t="s">
        <f>=HYPERLINK("https://www.leilaoonline.net/lote/detalhe/270590", " LOTE DE VIDROS/COM JANELAS DIVERSOS")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850,00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=HYPERLINK("https://www.leilaoonline.net/lote/detalhe/270587", "6015")</f>
      </c>
      <c r="B89" s="4" t="s">
        <f>=HYPERLINK("https://www.leilaoonline.net/lote/detalhe/270587", " CARCAÇA DIFERENCIAL SCANIA 9114 - ANO 2014")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4.700,00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=HYPERLINK("https://www.leilaoonline.net/lote/detalhe/270598", "6018")</f>
      </c>
      <c r="B90" s="4" t="s">
        <f>=HYPERLINK("https://www.leilaoonline.net/lote/detalhe/270598", " Aprox. 20 Rolamentos industriais (8 un.6322 c3, 5 un. 6319 c3 e outros)")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1.100,00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=HYPERLINK("https://www.leilaoonline.net/lote/detalhe/270597", "6019")</f>
      </c>
      <c r="B91" s="4" t="s">
        <f>=HYPERLINK("https://www.leilaoonline.net/lote/detalhe/270597", " Aprox. 27 unidades de Bobinas 24V")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=HYPERLINK("https://www.leilaoonline.net/lote/detalhe/270600", "6023")</f>
      </c>
      <c r="B92" s="4" t="s">
        <f>=HYPERLINK("https://www.leilaoonline.net/lote/detalhe/270600", "02 EIXOS CLARCK DIRECIONAL COMPLETO COM RODAS / PNEUS (4 RODAS E 4 PNEUS)")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7.500,00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=HYPERLINK("https://www.leilaoonline.net/lote/detalhe/270616", "6024")</f>
      </c>
      <c r="B93" s="4" t="s">
        <f>=HYPERLINK("https://www.leilaoonline.net/lote/detalhe/270616", "COMPRESSOR PARAFUSO SCHULTZ 4030")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28.000,00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=HYPERLINK("https://www.leilaoonline.net/lote/detalhe/270624", "6027")</f>
      </c>
      <c r="B94" s="4" t="s">
        <f>=HYPERLINK("https://www.leilaoonline.net/lote/detalhe/270624", "CONTAINER 6 MTS")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=HYPERLINK("https://www.leilaoonline.net/lote/detalhe/270594", "6028")</f>
      </c>
      <c r="B95" s="4" t="s">
        <f>=HYPERLINK("https://www.leilaoonline.net/lote/detalhe/270594", " 02  tanques de caminhão")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=HYPERLINK("https://www.leilaoonline.net/lote/detalhe/270595", "6029")</f>
      </c>
      <c r="B96" s="4" t="s">
        <f>=HYPERLINK("https://www.leilaoonline.net/lote/detalhe/270595", " Bancada de teste Wabco")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12.000,00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=HYPERLINK("https://www.leilaoonline.net/lote/detalhe/270596", "6030")</f>
      </c>
      <c r="B97" s="4" t="s">
        <f>=HYPERLINK("https://www.leilaoonline.net/lote/detalhe/270596", " Maquina de rebitar freio")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=HYPERLINK("https://www.leilaoonline.net/lote/detalhe/270605", "6033")</f>
      </c>
      <c r="B98" s="4" t="s">
        <f>=HYPERLINK("https://www.leilaoonline.net/lote/detalhe/270605", "1 Compressor")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7.000,00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=HYPERLINK("https://www.leilaoonline.net/lote/detalhe/270603", "6034")</f>
      </c>
      <c r="B99" s="4" t="s">
        <f>=HYPERLINK("https://www.leilaoonline.net/lote/detalhe/270603", " 4 tomadas de força sendo; 2  - Eaton 8 marchas, 1 - Eaton 10 marchas e1 -ZF")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2.000,00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=HYPERLINK("https://www.leilaoonline.net/lote/detalhe/270604", "6035")</f>
      </c>
      <c r="B100" s="4" t="s">
        <f>=HYPERLINK("https://www.leilaoonline.net/lote/detalhe/270604", " 7 filtros Tecfil  PSL523")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2.900,00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=HYPERLINK("https://www.leilaoonline.net/lote/detalhe/270610", "6041")</f>
      </c>
      <c r="B101" s="4" t="s">
        <f>=HYPERLINK("https://www.leilaoonline.net/lote/detalhe/270610", " Tanque Coral 2.000 litros com Bomba Andrade Masp 51. Marcas Jacto/Andrade. Ano 2010")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14.000,00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=HYPERLINK("https://www.leilaoonline.net/lote/detalhe/270613", "6044")</f>
      </c>
      <c r="B102" s="4" t="s">
        <f>=HYPERLINK("https://www.leilaoonline.net/lote/detalhe/270613", " DIFERENCIAL VOLVO FH 400 ANO 2010")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15.000,00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=HYPERLINK("https://www.leilaoonline.net/lote/detalhe/270614", "6045")</f>
      </c>
      <c r="B103" s="4" t="s">
        <f>=HYPERLINK("https://www.leilaoonline.net/lote/detalhe/270614", "TANQUE DE AÇO CARBONO CAPACIDADE 60.000 LITROS - COM ESCADA MARINHEIRO")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38.000,00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=HYPERLINK("https://www.leilaoonline.net/lote/detalhe/270625", "6057")</f>
      </c>
      <c r="B104" s="4" t="s">
        <f>=HYPERLINK("https://www.leilaoonline.net/lote/detalhe/270625", "Redutor De Velocidade Flender 500cv")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7.500,00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=HYPERLINK("https://www.leilaoonline.net/lote/detalhe/270648", "6060")</f>
      </c>
      <c r="B105" s="4" t="s">
        <f>=HYPERLINK("https://www.leilaoonline.net/lote/detalhe/270648", " Motor de popa Suzuki de 40hp")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=HYPERLINK("https://www.leilaoonline.net/lote/detalhe/270646", "6061")</f>
      </c>
      <c r="B106" s="4" t="s">
        <f>=HYPERLINK("https://www.leilaoonline.net/lote/detalhe/270646", " Peça de trator valtra valmet, lateral corneta completa com carcaça, eixos, engrenagens, cubos, e sistema de freios")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=HYPERLINK("https://www.leilaoonline.net/lote/detalhe/270647", "6062")</f>
      </c>
      <c r="B107" s="4" t="s">
        <f>=HYPERLINK("https://www.leilaoonline.net/lote/detalhe/270647", " motor  vw 2.3 preparado para aeronaves ou carros de competição,  tem 2.300 cilindradas e 2 velas por cilindros")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9.500,00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=HYPERLINK("https://www.leilaoonline.net/lote/detalhe/270634", "6063")</f>
      </c>
      <c r="B108" s="4" t="s">
        <f>=HYPERLINK("https://www.leilaoonline.net/lote/detalhe/270634", " lote de pecas de irrigação,  com conexões de linha, registros e 2 canhões proagro modelo 2.700")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1.500,00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=HYPERLINK("https://www.leilaoonline.net/lote/detalhe/270633", "6064")</f>
      </c>
      <c r="B109" s="4" t="s">
        <f>=HYPERLINK("https://www.leilaoonline.net/lote/detalhe/270633", " motor  estacionário  marca yanmar modelo B10")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1.500,00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=HYPERLINK("https://www.leilaoonline.net/lote/detalhe/270632", "6065")</f>
      </c>
      <c r="B110" s="4" t="s">
        <f>=HYPERLINK("https://www.leilaoonline.net/lote/detalhe/270632", " Varredeira mecanica de 6m³ com motor próprio")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250.000,00</t>
        </is>
      </c>
      <c r="F110" s="4" t="inlineStr">
        <is>
          <t>2000.00</t>
        </is>
      </c>
    </row>
    <row collapsed="false" customFormat="false" customHeight="false" hidden="false" ht="12.1" outlineLevel="0" r="111">
      <c r="A111" s="5" t="s">
        <f>=HYPERLINK("https://www.leilaoonline.net/lote/detalhe/270637", "6068")</f>
      </c>
      <c r="B111" s="4" t="s">
        <f>=HYPERLINK("https://www.leilaoonline.net/lote/detalhe/270637", " Carbureteira automática grande")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=HYPERLINK("https://www.leilaoonline.net/lote/detalhe/270627", "6069")</f>
      </c>
      <c r="B112" s="4" t="s">
        <f>=HYPERLINK("https://www.leilaoonline.net/lote/detalhe/270627", " 02 pistões hidráulicos de levante da plataforma da colheitadeira Massey Ferguson ou Ideal")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=HYPERLINK("https://www.leilaoonline.net/lote/detalhe/270631", "6070")</f>
      </c>
      <c r="B113" s="4" t="s">
        <f>=HYPERLINK("https://www.leilaoonline.net/lote/detalhe/270631", " Pára-choque de trator Valtra Valmet")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=HYPERLINK("https://www.leilaoonline.net/lote/detalhe/270674", "6071")</f>
      </c>
      <c r="B114" s="4" t="s">
        <f>=HYPERLINK("https://www.leilaoonline.net/lote/detalhe/270674", " Par de pneus traseiros da colheitadeira JD 1175, completo com aros, camara e pneus 10.5x18")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3.800,00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=HYPERLINK("https://www.leilaoonline.net/lote/detalhe/270629", "6072")</f>
      </c>
      <c r="B115" s="4" t="s">
        <f>=HYPERLINK("https://www.leilaoonline.net/lote/detalhe/270629", " Par de rodas militares completo com aro. Serve em caminhões e tratores, com camaras e pneus 15.5x18")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=HYPERLINK("https://www.leilaoonline.net/lote/detalhe/270638", "6073")</f>
      </c>
      <c r="B116" s="4" t="s">
        <f>=HYPERLINK("https://www.leilaoonline.net/lote/detalhe/270638", " Unidade hidráulica contendo, reservatorio, comando hidráulico, bomba hidráulica e 2 pistões hidráulicos")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1.500,00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=HYPERLINK("https://www.leilaoonline.net/lote/detalhe/270643", "6075")</f>
      </c>
      <c r="B117" s="4" t="s">
        <f>=HYPERLINK("https://www.leilaoonline.net/lote/detalhe/270643", " Bomba modelo caracol de alta vazão. Saida de 6 polegadas")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=HYPERLINK("https://www.leilaoonline.net/lote/detalhe/270630", "6076")</f>
      </c>
      <c r="B118" s="4" t="s">
        <f>=HYPERLINK("https://www.leilaoonline.net/lote/detalhe/270630", " Lote contendo 02 centros de rodas originais valtra A850, (servível em outros modelos), 01 kit de peso meia lua para Massey Ferguson, 04 pesos originais Valtra 685 e 03 pesos dianteiros do trator Malves")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4.300,00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=HYPERLINK("https://www.leilaoonline.net/lote/detalhe/270628", "6079")</f>
      </c>
      <c r="B119" s="4" t="s">
        <f>=HYPERLINK("https://www.leilaoonline.net/lote/detalhe/270628", " Pneu 18.4.30")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=HYPERLINK("https://www.leilaoonline.net/lote/detalhe/270640", "6080")</f>
      </c>
      <c r="B120" s="4" t="s">
        <f>=HYPERLINK("https://www.leilaoonline.net/lote/detalhe/270640", " Reservatorio plástico original do pulverizador Jacto Arbus 2000")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1.500,00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=HYPERLINK("https://www.leilaoonline.net/lote/detalhe/270636", "6081")</f>
      </c>
      <c r="B121" s="4" t="s">
        <f>=HYPERLINK("https://www.leilaoonline.net/lote/detalhe/270636", " Roda original do Trator Valtra 785, completa com aro, camara e pneu pirelli 18.8.30")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1.500,00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=HYPERLINK("https://www.leilaoonline.net/lote/detalhe/270645", "6082")</f>
      </c>
      <c r="B122" s="4" t="s">
        <f>=HYPERLINK("https://www.leilaoonline.net/lote/detalhe/270645", "  Arado de 3 aivecas reversível no pistão hidráulico")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7.500,00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=HYPERLINK("https://www.leilaoonline.net/lote/detalhe/270644", "6083")</f>
      </c>
      <c r="B123" s="4" t="s">
        <f>=HYPERLINK("https://www.leilaoonline.net/lote/detalhe/270644", " Pulverizador Condor de 800 litros com bomba JP75. Sem uso")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12.000,00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=HYPERLINK("https://www.leilaoonline.net/lote/detalhe/270635", "6084")</f>
      </c>
      <c r="B124" s="4" t="s">
        <f>=HYPERLINK("https://www.leilaoonline.net/lote/detalhe/270635", " Grade frontal de parachoques de tratores")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80,00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=HYPERLINK("https://www.leilaoonline.net/lote/detalhe/270642", "6086")</f>
      </c>
      <c r="B125" s="4" t="s">
        <f>=HYPERLINK("https://www.leilaoonline.net/lote/detalhe/270642", " 02 unidades Suporte de paralama para trofor Ford linha 600, 610 e 630,")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400,00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=HYPERLINK("https://www.leilaoonline.net/lote/detalhe/270626", "6087")</f>
      </c>
      <c r="B126" s="4" t="s">
        <f>=HYPERLINK("https://www.leilaoonline.net/lote/detalhe/270626", " Extensor Volute para adaptar em turbina de pulverizadores natali, k.o ou fmc")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400,00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=HYPERLINK("https://www.leilaoonline.net/lote/detalhe/270639", "6088")</f>
      </c>
      <c r="B127" s="4" t="s">
        <f>=HYPERLINK("https://www.leilaoonline.net/lote/detalhe/270639", " Redutor de engrenagens retirado de uma roçadeira")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1.500,00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=HYPERLINK("https://www.leilaoonline.net/lote/detalhe/270641", "6090")</f>
      </c>
      <c r="B128" s="4" t="s">
        <f>=HYPERLINK("https://www.leilaoonline.net/lote/detalhe/270641", " Pneu com roda traseira original retirada de trator Valtra A850 (servível em outrosmodelos), completa com aro presilhas duplas, camara e pneu marca Fate, medida 18.4.30")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2.000,00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=HYPERLINK("https://www.leilaoonline.net/lote/detalhe/270732", "6091")</f>
      </c>
      <c r="B129" s="4" t="s">
        <f>=HYPERLINK("https://www.leilaoonline.net/lote/detalhe/270732", " Plantadeira SEM USO. PST PLUS FLEX de 7 linhas PANTOGRÁFICA. Modificada com kits de melhorias instalados. Veja especificações")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130.000,00</t>
        </is>
      </c>
      <c r="F129" s="4" t="inlineStr">
        <is>
          <t>2000.00</t>
        </is>
      </c>
    </row>
    <row collapsed="false" customFormat="false" customHeight="false" hidden="false" ht="12.1" outlineLevel="0" r="130">
      <c r="A130" s="5" t="s">
        <f>=HYPERLINK("https://www.leilaoonline.net/lote/detalhe/270653", "6092")</f>
      </c>
      <c r="B130" s="4" t="s">
        <f>=HYPERLINK("https://www.leilaoonline.net/lote/detalhe/270653", "Bomba roda d'água , Rochfer")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=HYPERLINK("https://www.leilaoonline.net/lote/detalhe/270679", "6093")</f>
      </c>
      <c r="B131" s="4" t="s">
        <f>=HYPERLINK("https://www.leilaoonline.net/lote/detalhe/270679", "Cabine de caminhão Dodge D750")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8.000,00</t>
        </is>
      </c>
      <c r="F131" s="4" t="inlineStr">
        <is>
          <t>500.00</t>
        </is>
      </c>
    </row>
    <row collapsed="false" customFormat="false" customHeight="false" hidden="false" ht="12.1" outlineLevel="0" r="132">
      <c r="A132" s="5" t="s">
        <f>=HYPERLINK("https://www.leilaoonline.net/lote/detalhe/270706", "6094")</f>
      </c>
      <c r="B132" s="4" t="s">
        <f>=HYPERLINK("https://www.leilaoonline.net/lote/detalhe/270706", "Roçadeira kamaq tipo falcon 13. Ccom 2 caixas de engrenagens. Cabeçalho de deslocamento lateral rápido.")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19.000,00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=HYPERLINK("https://www.leilaoonline.net/lote/detalhe/270707", "6095")</f>
      </c>
      <c r="B133" s="4" t="s">
        <f>=HYPERLINK("https://www.leilaoonline.net/lote/detalhe/270707", "Roçadeira Kamaq Frontkop 115 II leve")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30.000,00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=HYPERLINK("https://www.leilaoonline.net/lote/detalhe/270658", "6112")</f>
      </c>
      <c r="B134" s="4" t="s">
        <f>=HYPERLINK("https://www.leilaoonline.net/lote/detalhe/270658", " Aprox. 124 Itens de peças para Rompedor Pneumático Tex 31/41. (Veja o Descritivo)")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2.000,00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=HYPERLINK("https://www.leilaoonline.net/lote/detalhe/270657", "6113")</f>
      </c>
      <c r="B135" s="4" t="s">
        <f>=HYPERLINK("https://www.leilaoonline.net/lote/detalhe/270657", " Aprox. 50 Peças de Veiculos Fiat, GM e VW. (Veja o Descritivo)")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=HYPERLINK("https://www.leilaoonline.net/lote/detalhe/270659", "6114")</f>
      </c>
      <c r="B136" s="4" t="s">
        <f>=HYPERLINK("https://www.leilaoonline.net/lote/detalhe/270659", "Motor diesel Rhino 6 Cilindros para Escavadeira New Holland E385")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19.000,00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=HYPERLINK("https://www.leilaoonline.net/lote/detalhe/270660", "6115")</f>
      </c>
      <c r="B137" s="4" t="s">
        <f>=HYPERLINK("https://www.leilaoonline.net/lote/detalhe/270660", "Motor diesel Rhino 6 Cilindros para Escavadeira New Holland E385")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19.000,00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=HYPERLINK("https://www.leilaoonline.net/lote/detalhe/270661", "6116")</f>
      </c>
      <c r="B138" s="4" t="s">
        <f>=HYPERLINK("https://www.leilaoonline.net/lote/detalhe/270661", " Aprox. 37 unidades de Punhos para Perfuratriz e Bitz Botão. Veja especificações")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11.000,00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=HYPERLINK("https://www.leilaoonline.net/lote/detalhe/270719", "6120")</f>
      </c>
      <c r="B139" s="4" t="s">
        <f>=HYPERLINK("https://www.leilaoonline.net/lote/detalhe/270719", "Dobradiças aprox 10 mil unid")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1.500,00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=HYPERLINK("https://www.leilaoonline.net/lote/detalhe/270720", "6121")</f>
      </c>
      <c r="B140" s="4" t="s">
        <f>=HYPERLINK("https://www.leilaoonline.net/lote/detalhe/270720", "Dobradiças aprox 10 mil unid")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1.500,00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=HYPERLINK("https://www.leilaoonline.net/lote/detalhe/270721", "6122")</f>
      </c>
      <c r="B141" s="4" t="s">
        <f>=HYPERLINK("https://www.leilaoonline.net/lote/detalhe/270721", "Caixa Pallet 80x80x65 cm  marca John Deere PY2215")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500,00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=HYPERLINK("https://www.leilaoonline.net/lote/detalhe/270684", "6200")</f>
      </c>
      <c r="B142" s="4" t="s">
        <f>=HYPERLINK("https://www.leilaoonline.net/lote/detalhe/270684", " 02 Unidades de Resfriadores em aço inox para refrigerante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18.000,00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=HYPERLINK("https://www.leilaoonline.net/lote/detalhe/270683", "6201")</f>
      </c>
      <c r="B143" s="4" t="s">
        <f>=HYPERLINK("https://www.leilaoonline.net/lote/detalhe/270683", " 02 Carregadores de bateria – marca Adelco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6.000,00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=HYPERLINK("https://www.leilaoonline.net/lote/detalhe/270686", "6203")</f>
      </c>
      <c r="B144" s="4" t="s">
        <f>=HYPERLINK("https://www.leilaoonline.net/lote/detalhe/270686", " 25 conjuntos de rodas e pneus 295 – seminovos em ótimo estado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30.000,00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=HYPERLINK("https://www.leilaoonline.net/lote/detalhe/270703", "6501")</f>
      </c>
      <c r="B145" s="4" t="s">
        <f>=HYPERLINK("https://www.leilaoonline.net/lote/detalhe/270703", " Gerador de Fluxo de Ar Modelo GF-2000")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150,00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=HYPERLINK("https://www.leilaoonline.net/lote/detalhe/270690", "6502")</f>
      </c>
      <c r="B146" s="4" t="s">
        <f>=HYPERLINK("https://www.leilaoonline.net/lote/detalhe/270690", " Gerador de Fluxo de Ar Modelo GF-2000")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=HYPERLINK("https://www.leilaoonline.net/lote/detalhe/270701", "6503")</f>
      </c>
      <c r="B147" s="4" t="s">
        <f>=HYPERLINK("https://www.leilaoonline.net/lote/detalhe/270701", " Gerador de Fluxo de Ar Modelo GF-2000")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=HYPERLINK("https://www.leilaoonline.net/lote/detalhe/270692", "6504")</f>
      </c>
      <c r="B148" s="4" t="s">
        <f>=HYPERLINK("https://www.leilaoonline.net/lote/detalhe/270692", " Gerador de Fluxo de Ar Modelo GF-2000")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=HYPERLINK("https://www.leilaoonline.net/lote/detalhe/270691", "6506")</f>
      </c>
      <c r="B149" s="4" t="s">
        <f>=HYPERLINK("https://www.leilaoonline.net/lote/detalhe/270691", " Gerador de Fluxo de Ar Modelo GF-2000")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150,00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=HYPERLINK("https://www.leilaoonline.net/lote/detalhe/270694", "6507")</f>
      </c>
      <c r="B150" s="4" t="s">
        <f>=HYPERLINK("https://www.leilaoonline.net/lote/detalhe/270694", " Gerador de Fluxo de Ar Modelo GF-2000")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=HYPERLINK("https://www.leilaoonline.net/lote/detalhe/270696", "6508")</f>
      </c>
      <c r="B151" s="4" t="s">
        <f>=HYPERLINK("https://www.leilaoonline.net/lote/detalhe/270696", " Gerador de Fluxo de Ar Modelo GF-2000")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=HYPERLINK("https://www.leilaoonline.net/lote/detalhe/270693", "6509")</f>
      </c>
      <c r="B152" s="4" t="s">
        <f>=HYPERLINK("https://www.leilaoonline.net/lote/detalhe/270693", " Gerador de Fluxo de Ar Modelo GF-2000")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=HYPERLINK("https://www.leilaoonline.net/lote/detalhe/270705", "6510")</f>
      </c>
      <c r="B153" s="4" t="s">
        <f>=HYPERLINK("https://www.leilaoonline.net/lote/detalhe/270705", " Gerador de Fluxo de Ar Modelo GF-2000")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=HYPERLINK("https://www.leilaoonline.net/lote/detalhe/270695", "6511")</f>
      </c>
      <c r="B154" s="4" t="s">
        <f>=HYPERLINK("https://www.leilaoonline.net/lote/detalhe/270695", " Gerador de Fluxo de Ar Modelo GF-2000")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=HYPERLINK("https://www.leilaoonline.net/lote/detalhe/270704", "6512")</f>
      </c>
      <c r="B155" s="4" t="s">
        <f>=HYPERLINK("https://www.leilaoonline.net/lote/detalhe/270704", " Gerador de Fluxo de Ar Modelo GF-2000")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=HYPERLINK("https://www.leilaoonline.net/lote/detalhe/270700", "6513")</f>
      </c>
      <c r="B156" s="4" t="s">
        <f>=HYPERLINK("https://www.leilaoonline.net/lote/detalhe/270700", " Gerador de Fluxo de Ar Modelo GF-2000")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=HYPERLINK("https://www.leilaoonline.net/lote/detalhe/270699", "6514")</f>
      </c>
      <c r="B157" s="4" t="s">
        <f>=HYPERLINK("https://www.leilaoonline.net/lote/detalhe/270699", " Gerador de Fluxo de Ar Modelo GF-2000")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=HYPERLINK("https://www.leilaoonline.net/lote/detalhe/270698", "6515")</f>
      </c>
      <c r="B158" s="4" t="s">
        <f>=HYPERLINK("https://www.leilaoonline.net/lote/detalhe/270698", " Gerador de Fluxo de Ar Modelo GF-2000")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=HYPERLINK("https://www.leilaoonline.net/lote/detalhe/270697", "6516")</f>
      </c>
      <c r="B159" s="4" t="s">
        <f>=HYPERLINK("https://www.leilaoonline.net/lote/detalhe/270697", " Gerador de Fluxo de Ar Modelo GF-2000")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=HYPERLINK("https://www.leilaoonline.net/lote/detalhe/270702", "6517")</f>
      </c>
      <c r="B160" s="4" t="s">
        <f>=HYPERLINK("https://www.leilaoonline.net/lote/detalhe/270702", " Gerador de Fluxo de Ar Modelo GF-2000")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150,00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=HYPERLINK("https://www.leilaoonline.net/lote/detalhe/270751", "6518")</f>
      </c>
      <c r="B161" s="4" t="s">
        <f>=HYPERLINK("https://www.leilaoonline.net/lote/detalhe/270751", "Grupo Gerador de energia 50 kVa Motor Detroit 4 cilindros. Diesel")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9.000,00</t>
        </is>
      </c>
      <c r="F161" s="4" t="inlineStr">
        <is>
          <t>500.00</t>
        </is>
      </c>
    </row>
    <row collapsed="false" customFormat="false" customHeight="false" hidden="false" ht="12.1" outlineLevel="0" r="162">
      <c r="A162" s="5" t="s">
        <f>=HYPERLINK("https://www.leilaoonline.net/lote/detalhe/270742", "7002")</f>
      </c>
      <c r="B162" s="4" t="s">
        <f>=HYPERLINK("https://www.leilaoonline.net/lote/detalhe/270742", "MÁQUINA DE CAFÉ ITALIANA 2 BICOS")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22.000,00</t>
        </is>
      </c>
      <c r="F162" s="4" t="inlineStr">
        <is>
          <t>500.00</t>
        </is>
      </c>
    </row>
    <row collapsed="false" customFormat="false" customHeight="false" hidden="false" ht="12.1" outlineLevel="0" r="163">
      <c r="A163" s="5" t="s">
        <f>=HYPERLINK("https://www.leilaoonline.net/lote/detalhe/270738", "7004")</f>
      </c>
      <c r="B163" s="4" t="s">
        <f>=HYPERLINK("https://www.leilaoonline.net/lote/detalhe/270738",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500,00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=HYPERLINK("https://www.leilaoonline.net/lote/detalhe/270739", "7005")</f>
      </c>
      <c r="B164" s="4" t="s">
        <f>=HYPERLINK("https://www.leilaoonline.net/lote/detalhe/270739",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500,00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=HYPERLINK("https://www.leilaoonline.net/lote/detalhe/270740", "7006")</f>
      </c>
      <c r="B165" s="4" t="s">
        <f>=HYPERLINK("https://www.leilaoonline.net/lote/detalhe/270740",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500,00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=HYPERLINK("https://www.leilaoonline.net/lote/detalhe/270741", "7007")</f>
      </c>
      <c r="B166" s="4" t="s">
        <f>=HYPERLINK("https://www.leilaoonline.net/lote/detalhe/270741",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500,00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=HYPERLINK("https://www.leilaoonline.net/lote/detalhe/270712", "7008")</f>
      </c>
      <c r="B167" s="4" t="s">
        <f>=HYPERLINK("https://www.leilaoonline.net/lote/detalhe/270712",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500,00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=HYPERLINK("https://www.leilaoonline.net/lote/detalhe/270711", "7010")</f>
      </c>
      <c r="B168" s="4" t="s">
        <f>=HYPERLINK("https://www.leilaoonline.net/lote/detalhe/270711", " FORNO TURBO ELÉTRICO GPANIS 10 ASSADEIRAS - Versão de 10 Esteiras 380V Trifásico; Vedação da porta em borracha 100% siliconada de fácil substituição; Rodízios reforçados para locomoção, sendo 2 com travas; Amperagem: 49.2 A; Consumo monofásico: 13 kW/h; Potência: 18,7 KW. Medidas Do Forno: Altura: 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4.250,00</t>
        </is>
      </c>
      <c r="F168" s="4" t="inlineStr">
        <is>
          <t>350.00</t>
        </is>
      </c>
    </row>
    <row collapsed="false" customFormat="false" customHeight="false" hidden="false" ht="12.1" outlineLevel="0" r="169">
      <c r="A169" s="5" t="s">
        <f>=HYPERLINK("https://www.leilaoonline.net/lote/detalhe/270714", "7011")</f>
      </c>
      <c r="B169" s="4" t="s">
        <f>=HYPERLINK("https://www.leilaoonline.net/lote/detalhe/270714", "MULT-GRILL BACON 220V")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2.500,00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=HYPERLINK("https://www.leilaoonline.net/lote/detalhe/270715", "7012")</f>
      </c>
      <c r="B170" s="4" t="s">
        <f>=HYPERLINK("https://www.leilaoonline.net/lote/detalhe/270715", "10 UN.  FECHADURAS ELETROMAGNETICAS GEM-800")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800,00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=HYPERLINK("https://www.leilaoonline.net/lote/detalhe/270716", "7013")</f>
      </c>
      <c r="B171" s="4" t="s">
        <f>=HYPERLINK("https://www.leilaoonline.net/lote/detalhe/270716", "APROX.. 38 UN. CONTROLE DE ACESSO-LEITOR AUTONOMO ASSA ABLOY V-KPRIL")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1.800,00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=HYPERLINK("https://www.leilaoonline.net/lote/detalhe/270664", "7014")</f>
      </c>
      <c r="B172" s="4" t="s">
        <f>=HYPERLINK("https://www.leilaoonline.net/lote/detalhe/270664", "CARRETA REBOQUE BAÚ ANO 2022 (SEM  USO)")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8.500,00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=HYPERLINK("https://www.leilaoonline.net/lote/detalhe/270743", "7015")</f>
      </c>
      <c r="B173" s="4" t="s">
        <f>=HYPERLINK("https://www.leilaoonline.net/lote/detalhe/270743", "MASSEIRA PERFECTA PARA 25KG DE MASSA, PADARIA, CONFEITARIA.  - 220V 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4.800,00</t>
        </is>
      </c>
      <c r="F173" s="4" t="inlineStr">
        <is>
          <t>350.00</t>
        </is>
      </c>
    </row>
    <row collapsed="false" customFormat="false" customHeight="false" hidden="false" ht="12.1" outlineLevel="0" r="174">
      <c r="A174" s="5" t="s">
        <f>=HYPERLINK("https://www.leilaoonline.net/lote/detalhe/270744", "7016")</f>
      </c>
      <c r="B174" s="4" t="s">
        <f>=HYPERLINK("https://www.leilaoonline.net/lote/detalhe/270744", " CHOCOLATEIRA IBBL 5 LITROS PRETO 220V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2.500,00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=HYPERLINK("https://www.leilaoonline.net/lote/detalhe/270745", "7017")</f>
      </c>
      <c r="B175" s="4" t="s">
        <f>=HYPERLINK("https://www.leilaoonline.net/lote/detalhe/270745", "MÁQUINA DE CAFÉ INOX, 2 BICOS")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9.500,00</t>
        </is>
      </c>
      <c r="F175" s="4" t="inlineStr">
        <is>
          <t>350.00</t>
        </is>
      </c>
    </row>
    <row collapsed="false" customFormat="false" customHeight="false" hidden="false" ht="12.1" outlineLevel="0" r="176">
      <c r="A176" s="5" t="s">
        <f>=HYPERLINK("https://www.leilaoonline.net/lote/detalhe/270754", "7018")</f>
      </c>
      <c r="B176" s="4" t="s">
        <f>=HYPERLINK("https://www.leilaoonline.net/lote/detalhe/270754", "7 MÁQUINAS DE AÇAÍ ARPIFRIO (NO ESTADO QUE SE ENCONTRA E COM AVARIAS)")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45.000,00</t>
        </is>
      </c>
      <c r="F176" s="4" t="inlineStr">
        <is>
          <t>250.00</t>
        </is>
      </c>
    </row>
    <row collapsed="false" customFormat="false" customHeight="false" hidden="false" ht="12.1" outlineLevel="0" r="177">
      <c r="A177" s="5" t="s">
        <f>=HYPERLINK("https://www.leilaoonline.net/lote/detalhe/270755", "7019")</f>
      </c>
      <c r="B177" s="4" t="s">
        <f>=HYPERLINK("https://www.leilaoonline.net/lote/detalhe/270755", "CILINDRO BRAESI USADO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4.900,00</t>
        </is>
      </c>
      <c r="F177" s="4" t="inlineStr">
        <is>
          <t>250.00</t>
        </is>
      </c>
    </row>
    <row collapsed="false" customFormat="false" customHeight="false" hidden="false" ht="12.1" outlineLevel="0" r="178">
      <c r="A178" s="5" t="s">
        <f>=HYPERLINK("https://www.leilaoonline.net/lote/detalhe/270675", "7040")</f>
      </c>
      <c r="B178" s="4" t="s">
        <f>=HYPERLINK("https://www.leilaoonline.net/lote/detalhe/270675", "Dois Rompedores Montamber SC-36 ano 2011. SEM USO")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15.000,00</t>
        </is>
      </c>
      <c r="F178" s="4" t="inlineStr">
        <is>
          <t>750.00</t>
        </is>
      </c>
    </row>
    <row collapsed="false" customFormat="false" customHeight="false" hidden="false" ht="12.1" outlineLevel="0" r="179">
      <c r="A179" s="5" t="s">
        <f>=HYPERLINK("https://www.leilaoonline.net/lote/detalhe/270728", "7044")</f>
      </c>
      <c r="B179" s="4" t="s">
        <f>=HYPERLINK("https://www.leilaoonline.net/lote/detalhe/270728", " 03 UN. ROLAMENTO DE GIRO ( SEM USO/NO ESTADO)")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22.000,00</t>
        </is>
      </c>
      <c r="F179" s="4" t="inlineStr">
        <is>
          <t>500.00</t>
        </is>
      </c>
    </row>
    <row collapsed="false" customFormat="false" customHeight="false" hidden="false" ht="12.1" outlineLevel="0" r="180">
      <c r="A180" s="5" t="s">
        <f>=HYPERLINK("https://www.leilaoonline.net/lote/detalhe/270727", "7045")</f>
      </c>
      <c r="B180" s="4" t="s">
        <f>=HYPERLINK("https://www.leilaoonline.net/lote/detalhe/270727", " 06 UN. REDUTORES USADOS 1X60 - PARA MOTOR 50HP PRÓPRIO ( PARA EXTRSÃO PARA FAZER CANOS)")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85.000,00</t>
        </is>
      </c>
      <c r="F180" s="4" t="inlineStr">
        <is>
          <t>1000.00</t>
        </is>
      </c>
    </row>
    <row collapsed="false" customFormat="false" customHeight="false" hidden="false" ht="12.1" outlineLevel="0" r="181">
      <c r="A181" s="5" t="s">
        <f>=HYPERLINK("https://www.leilaoonline.net/lote/detalhe/270724", "7046")</f>
      </c>
      <c r="B181" s="4" t="s">
        <f>=HYPERLINK("https://www.leilaoonline.net/lote/detalhe/270724", " SOPRADOR MARCA ARZEN (SEM USO) - GM315M3 MIN. / MOTOR WEG 350 CV RPM 1190 - 440 VOLTS.")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150.000,00</t>
        </is>
      </c>
      <c r="F181" s="4" t="inlineStr">
        <is>
          <t>3000.00</t>
        </is>
      </c>
    </row>
    <row collapsed="false" customFormat="false" customHeight="false" hidden="false" ht="12.1" outlineLevel="0" r="182">
      <c r="A182" s="5" t="s">
        <f>=HYPERLINK("https://www.leilaoonline.net/lote/detalhe/270729", "7047")</f>
      </c>
      <c r="B182" s="4" t="s">
        <f>=HYPERLINK("https://www.leilaoonline.net/lote/detalhe/270729", " SECADOR MARCA PIOVANI ( NO ESTADO)")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2.100,00</t>
        </is>
      </c>
      <c r="F182" s="4" t="inlineStr">
        <is>
          <t>250.00</t>
        </is>
      </c>
    </row>
    <row collapsed="false" customFormat="false" customHeight="false" hidden="false" ht="12.1" outlineLevel="0" r="183">
      <c r="A183" s="5" t="s">
        <f>=HYPERLINK("https://www.leilaoonline.net/lote/detalhe/270723", "7048")</f>
      </c>
      <c r="B183" s="4" t="s">
        <f>=HYPERLINK("https://www.leilaoonline.net/lote/detalhe/270723", " SECADOR DE GRÃO DE MATERIAL ESTRUSADO ( NO ESTADO)")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3.100,00</t>
        </is>
      </c>
      <c r="F183" s="4" t="inlineStr">
        <is>
          <t>300.00</t>
        </is>
      </c>
    </row>
    <row collapsed="false" customFormat="false" customHeight="false" hidden="false" ht="12.1" outlineLevel="0" r="184">
      <c r="A184" s="5" t="s">
        <f>=HYPERLINK("https://www.leilaoonline.net/lote/detalhe/270726", "7049")</f>
      </c>
      <c r="B184" s="4" t="s">
        <f>=HYPERLINK("https://www.leilaoonline.net/lote/detalhe/270726", " MISTURADOR DE PÓ DUPLO DE AÇO ( USADO)")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3.800,00</t>
        </is>
      </c>
      <c r="F184" s="4" t="inlineStr">
        <is>
          <t>300.00</t>
        </is>
      </c>
    </row>
    <row collapsed="false" customFormat="false" customHeight="false" hidden="false" ht="12.1" outlineLevel="0" r="185">
      <c r="A185" s="5" t="s">
        <f>=HYPERLINK("https://www.leilaoonline.net/lote/detalhe/270731", "7050")</f>
      </c>
      <c r="B185" s="4" t="s">
        <f>=HYPERLINK("https://www.leilaoonline.net/lote/detalhe/270731", " INJETORA REFORMADA MARCA NETSTAL HP 3000")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85.000,00</t>
        </is>
      </c>
      <c r="F185" s="4" t="inlineStr">
        <is>
          <t>1000.00</t>
        </is>
      </c>
    </row>
    <row collapsed="false" customFormat="false" customHeight="false" hidden="false" ht="12.1" outlineLevel="0" r="186">
      <c r="A186" s="5" t="s">
        <f>=HYPERLINK("https://www.leilaoonline.net/lote/detalhe/270730", "7051")</f>
      </c>
      <c r="B186" s="4" t="s">
        <f>=HYPERLINK("https://www.leilaoonline.net/lote/detalhe/270730", " MANDRILHADORA MARCA IKEGAI FUSO 100 MESA 1X1 MM ( NO ESTADO)")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45.000,00</t>
        </is>
      </c>
      <c r="F186" s="4" t="inlineStr">
        <is>
          <t>1000.00</t>
        </is>
      </c>
    </row>
    <row collapsed="false" customFormat="false" customHeight="false" hidden="false" ht="12.1" outlineLevel="0" r="187">
      <c r="A187" s="5" t="s">
        <f>=HYPERLINK("https://www.leilaoonline.net/lote/detalhe/270725", "7052")</f>
      </c>
      <c r="B187" s="4" t="s">
        <f>=HYPERLINK("https://www.leilaoonline.net/lote/detalhe/270725", " FREZA TÓZ UNIVESAL MESA 220X60 MM - ( NO ESTADO)")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35.000,00</t>
        </is>
      </c>
      <c r="F187" s="4" t="inlineStr">
        <is>
          <t>1000.00</t>
        </is>
      </c>
    </row>
    <row collapsed="false" customFormat="false" customHeight="false" hidden="false" ht="12.1" outlineLevel="0" r="188">
      <c r="A188" s="5" t="s">
        <f>=HYPERLINK("https://www.leilaoonline.net/lote/detalhe/270735", "7053")</f>
      </c>
      <c r="B188" s="4" t="s">
        <f>=HYPERLINK("https://www.leilaoonline.net/lote/detalhe/270735", " EMPILHADEIRA STILL  MOD. R70-25  -ANO 2008 -   GLP -CAPACIDADE 2,5 TON.")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22.000,00</t>
        </is>
      </c>
      <c r="F188" s="4" t="inlineStr">
        <is>
          <t>500.00</t>
        </is>
      </c>
    </row>
    <row collapsed="false" customFormat="false" customHeight="false" hidden="false" ht="12.1" outlineLevel="0" r="189">
      <c r="A189" s="5" t="s">
        <f>=HYPERLINK("https://www.leilaoonline.net/lote/detalhe/270747", "7055")</f>
      </c>
      <c r="B189" s="4" t="s">
        <f>=HYPERLINK("https://www.leilaoonline.net/lote/detalhe/270747", "MOTOR ELÉTRICO GE 60CV 3500 RPM TRIFÁSICO - REVISADO")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5.200,00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=HYPERLINK("https://www.leilaoonline.net/lote/detalhe/270756", "7057")</f>
      </c>
      <c r="B190" s="4" t="s">
        <f>=HYPERLINK("https://www.leilaoonline.net/lote/detalhe/270756", "07 UN. -  Moto-Variador Redutor (RINGCONE) (0.50CV, 4P, 220/380 - 1/2CV, 4P, 220/380/440 -  1CV, 4P, 220/380 - 1CV, 4P, 220/380 -  0.25CV, 4P, 220/380 - 1CV, 4P, 220/380/440 -1CV, 4P, 220/380/440) e  01 UN. -  Moto-Variador Redutor (BONFIGLIOLI) 0.33CV, 4P, 220/380  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6.400,00</t>
        </is>
      </c>
      <c r="F190" s="4" t="inlineStr">
        <is>
          <t>250.00</t>
        </is>
      </c>
    </row>
    <row collapsed="false" customFormat="false" customHeight="false" hidden="false" ht="12.1" outlineLevel="0" r="191">
      <c r="A191" s="5" t="s">
        <f>=HYPERLINK("https://www.leilaoonline.net/lote/detalhe/270749", "8002")</f>
      </c>
      <c r="B191" s="4" t="s">
        <f>=HYPERLINK("https://www.leilaoonline.net/lote/detalhe/270749", "[ VÍDEO ] Gerador 850kva (sem motor)")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25.000,00</t>
        </is>
      </c>
      <c r="F191" s="4" t="inlineStr">
        <is>
          <t>500.00</t>
        </is>
      </c>
    </row>
    <row collapsed="false" customFormat="false" customHeight="false" hidden="false" ht="12.1" outlineLevel="0" r="192">
      <c r="A192" s="5" t="s">
        <f>=HYPERLINK("https://www.leilaoonline.net/lote/detalhe/270757", "8003")</f>
      </c>
      <c r="B192" s="4" t="s">
        <f>=HYPERLINK("https://www.leilaoonline.net/lote/detalhe/270757", "[ VÍDEO ] GUILHOTINA HIDRÁULICA RIO NEGRO 3000 MM -  ANO 2003 - CORTA CHAPA ATÉ 1/2`M ( 12,7MM) - FUCIONANDO")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90.000,00</t>
        </is>
      </c>
      <c r="F192" s="4" t="inlineStr">
        <is>
          <t>350.00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2026-05-14T10:58:30.00Z</dcterms:created>
  <dc:creator>Tellks Tecnologia</dc:creator>
  <cp:revision>0</cp:revision>
</cp:coreProperties>
</file>