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VINHOS, MÁQUINAS, GERADORES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27/05/2025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=HYPERLINK("https://www.leilaoonline.net/lote/detalhe/279978", "001")</f>
      </c>
      <c r="B11" s="4" t="s">
        <f>=HYPERLINK("https://www.leilaoonline.net/lote/detalhe/279978", "MOTOCULTIVADOR BUFFALO MOD. BDFE1120PLUS / PARTIDA ELÉTRICA COM ACESSÓRIOS COMPLETO - SEM GARANTIA")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4.500,00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=HYPERLINK("https://www.leilaoonline.net/lote/detalhe/279678", "002")</f>
      </c>
      <c r="B12" s="4" t="s">
        <f>=HYPERLINK("https://www.leilaoonline.net/lote/detalhe/279678", "REFRIGERADOR MIDEA 294 LITROS - FUNCIONANDO/GELANDO - SEM GARANTIA")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1.150,00</t>
        </is>
      </c>
      <c r="F12" s="4" t="inlineStr">
        <is>
          <t>20.00</t>
        </is>
      </c>
    </row>
    <row collapsed="false" customFormat="false" customHeight="false" hidden="false" ht="12.1" outlineLevel="0" r="13">
      <c r="A13" s="5" t="s">
        <f>=HYPERLINK("https://www.leilaoonline.net/lote/detalhe/279665", "003")</f>
      </c>
      <c r="B13" s="4" t="s">
        <f>=HYPERLINK("https://www.leilaoonline.net/lote/detalhe/279665", " 12 microondas Midea ( sem uso sem não testados sem garantia)")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1.450,00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=HYPERLINK("https://www.leilaoonline.net/lote/detalhe/279663", "004")</f>
      </c>
      <c r="B14" s="4" t="s">
        <f>=HYPERLINK("https://www.leilaoonline.net/lote/detalhe/279663", " Forno de embutir Midea 80 litros (novo sem uso vidro quebrado sem garantia 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490,00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=HYPERLINK("https://www.leilaoonline.net/lote/detalhe/279666", "005")</f>
      </c>
      <c r="B15" s="4" t="s">
        <f>=HYPERLINK("https://www.leilaoonline.net/lote/detalhe/279666", " Forno de embutir Midea 80 litros ( novo sem uso vidro quebrado sem garantia 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490,00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=HYPERLINK("https://www.leilaoonline.net/lote/detalhe/279662", "006")</f>
      </c>
      <c r="B16" s="4" t="s">
        <f>=HYPERLINK("https://www.leilaoonline.net/lote/detalhe/279662", " Lava e seca Midea smart 11 kg (funcionando sem garantia 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=HYPERLINK("https://www.leilaoonline.net/lote/detalhe/279638", "007")</f>
      </c>
      <c r="B17" s="4" t="s">
        <f>=HYPERLINK("https://www.leilaoonline.net/lote/detalhe/279638", "Motor estacionaria Branco (novo sem uso com detalhes estéticos ) - no estado")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=HYPERLINK("https://www.leilaoonline.net/lote/detalhe/279979", "008")</f>
      </c>
      <c r="B18" s="4" t="s">
        <f>=HYPERLINK("https://www.leilaoonline.net/lote/detalhe/279979", "03 MICROONDAS MIDEA  NÃO TESTADO SEM GARANTIA")</f>
      </c>
      <c r="C18" s="4" t="inlineStr">
        <is>
          <t>Vendido</t>
        </is>
      </c>
      <c r="D18" s="4" t="inlineStr">
        <is>
          <t>1</t>
        </is>
      </c>
      <c r="E18" s="5" t="inlineStr">
        <is>
          <t>450,00</t>
        </is>
      </c>
      <c r="F18" s="4" t="inlineStr">
        <is>
          <t>30.00</t>
        </is>
      </c>
    </row>
    <row collapsed="false" customFormat="false" customHeight="false" hidden="false" ht="12.1" outlineLevel="0" r="19">
      <c r="A19" s="5" t="s">
        <f>=HYPERLINK("https://www.leilaoonline.net/lote/detalhe/279640", "009")</f>
      </c>
      <c r="B19" s="4" t="s">
        <f>=HYPERLINK("https://www.leilaoonline.net/lote/detalhe/279640", " LIXADEIRA BOSCH PROFISSIONAL 220 VOLT - SEM USO")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410,00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=HYPERLINK("https://www.leilaoonline.net/lote/detalhe/279639", "010")</f>
      </c>
      <c r="B20" s="4" t="s">
        <f>=HYPERLINK("https://www.leilaoonline.net/lote/detalhe/279639", "11un.  filtros para máquinas agrícolas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30.00</t>
        </is>
      </c>
    </row>
    <row collapsed="false" customFormat="false" customHeight="false" hidden="false" ht="12.1" outlineLevel="0" r="21">
      <c r="A21" s="5" t="s">
        <f>=HYPERLINK("https://www.leilaoonline.net/lote/detalhe/279980", "011")</f>
      </c>
      <c r="B21" s="4" t="s">
        <f>=HYPERLINK("https://www.leilaoonline.net/lote/detalhe/279980", "REFRIGERADOR 463 LITROS MIDEA FUNCIONANDO SEM GARANTIA")</f>
      </c>
      <c r="C21" s="4" t="inlineStr">
        <is>
          <t>Vendido</t>
        </is>
      </c>
      <c r="D21" s="4" t="inlineStr">
        <is>
          <t>1</t>
        </is>
      </c>
      <c r="E21" s="5" t="inlineStr">
        <is>
          <t>800,00</t>
        </is>
      </c>
      <c r="F21" s="4" t="inlineStr">
        <is>
          <t>30.00</t>
        </is>
      </c>
    </row>
    <row collapsed="false" customFormat="false" customHeight="false" hidden="false" ht="12.1" outlineLevel="0" r="22">
      <c r="A22" s="5" t="s">
        <f>=HYPERLINK("https://www.leilaoonline.net/lote/detalhe/279981", "012")</f>
      </c>
      <c r="B22" s="4" t="s">
        <f>=HYPERLINK("https://www.leilaoonline.net/lote/detalhe/279981", "REFRIGERADOR 294 LITROS MIDEA NÃO TESTADO  SEM GARANTIA")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700,00</t>
        </is>
      </c>
      <c r="F22" s="4" t="inlineStr">
        <is>
          <t>30.00</t>
        </is>
      </c>
    </row>
    <row collapsed="false" customFormat="false" customHeight="false" hidden="false" ht="12.1" outlineLevel="0" r="23">
      <c r="A23" s="5" t="s">
        <f>=HYPERLINK("https://www.leilaoonline.net/lote/detalhe/279982", "013")</f>
      </c>
      <c r="B23" s="4" t="s">
        <f>=HYPERLINK("https://www.leilaoonline.net/lote/detalhe/279982", "LAVADORA MIDEA 13 KG FUNCIONANDO SEM GARANTIA")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700,00</t>
        </is>
      </c>
      <c r="F23" s="4" t="inlineStr">
        <is>
          <t>700.00</t>
        </is>
      </c>
    </row>
    <row collapsed="false" customFormat="false" customHeight="false" hidden="false" ht="12.1" outlineLevel="0" r="24">
      <c r="A24" s="5" t="s">
        <f>=HYPERLINK("https://www.leilaoonline.net/lote/detalhe/279664", "014")</f>
      </c>
      <c r="B24" s="4" t="s">
        <f>=HYPERLINK("https://www.leilaoonline.net/lote/detalhe/279664", " Coifa Midea pro toutch 90 cm ( nova sem uso sem garantia avaria estética )")</f>
      </c>
      <c r="C24" s="4" t="inlineStr">
        <is>
          <t>Vendido</t>
        </is>
      </c>
      <c r="D24" s="4" t="inlineStr">
        <is>
          <t>1</t>
        </is>
      </c>
      <c r="E24" s="5" t="inlineStr">
        <is>
          <t>350,00</t>
        </is>
      </c>
      <c r="F24" s="4" t="inlineStr">
        <is>
          <t>30.00</t>
        </is>
      </c>
    </row>
    <row collapsed="false" customFormat="false" customHeight="false" hidden="false" ht="12.1" outlineLevel="0" r="25">
      <c r="A25" s="5" t="s">
        <f>=HYPERLINK("https://www.leilaoonline.net/lote/detalhe/279983", "015")</f>
      </c>
      <c r="B25" s="4" t="s">
        <f>=HYPERLINK("https://www.leilaoonline.net/lote/detalhe/279983", "SUCATA - 04 UN. ASPIRADOR ROBÔ MIDEA - SEM GARANTIA")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850,00</t>
        </is>
      </c>
      <c r="F25" s="4" t="inlineStr">
        <is>
          <t>30.00</t>
        </is>
      </c>
    </row>
    <row collapsed="false" customFormat="false" customHeight="false" hidden="false" ht="12.1" outlineLevel="0" r="26">
      <c r="A26" s="5" t="s">
        <f>=HYPERLINK("https://www.leilaoonline.net/lote/detalhe/279679", "017")</f>
      </c>
      <c r="B26" s="4" t="s">
        <f>=HYPERLINK("https://www.leilaoonline.net/lote/detalhe/279679", "REFRIGERADOR MIDEA 347 LITROS - NÃO TESTADO SEM GARANTIA")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690,00</t>
        </is>
      </c>
      <c r="F26" s="4" t="inlineStr">
        <is>
          <t>20.00</t>
        </is>
      </c>
    </row>
    <row collapsed="false" customFormat="false" customHeight="false" hidden="false" ht="12.1" outlineLevel="0" r="27">
      <c r="A27" s="5" t="s">
        <f>=HYPERLINK("https://www.leilaoonline.net/lote/detalhe/279641", "018")</f>
      </c>
      <c r="B27" s="4" t="s">
        <f>=HYPERLINK("https://www.leilaoonline.net/lote/detalhe/279641", " 06 UN. PEÇAS PARA COLHEITADEIRA")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=HYPERLINK("https://www.leilaoonline.net/lote/detalhe/279680", "019")</f>
      </c>
      <c r="B28" s="4" t="s">
        <f>=HYPERLINK("https://www.leilaoonline.net/lote/detalhe/279680", "REFRIGERADOR MIDEA 347 LITROS - NÃO TESTADO SEM GARANTIA")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690,00</t>
        </is>
      </c>
      <c r="F28" s="4" t="inlineStr">
        <is>
          <t>20.00</t>
        </is>
      </c>
    </row>
    <row collapsed="false" customFormat="false" customHeight="false" hidden="false" ht="12.1" outlineLevel="0" r="29">
      <c r="A29" s="5" t="s">
        <f>=HYPERLINK("https://www.leilaoonline.net/lote/detalhe/279668", "020")</f>
      </c>
      <c r="B29" s="4" t="s">
        <f>=HYPERLINK("https://www.leilaoonline.net/lote/detalhe/279668", " LAVADORA MIDEA 11 KG SEM USO ( AVARIADA/ SEM GARANTIA)")</f>
      </c>
      <c r="C29" s="4" t="inlineStr">
        <is>
          <t>Vendido</t>
        </is>
      </c>
      <c r="D29" s="4" t="inlineStr">
        <is>
          <t>1</t>
        </is>
      </c>
      <c r="E29" s="5" t="inlineStr">
        <is>
          <t>450,00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=HYPERLINK("https://www.leilaoonline.net/lote/detalhe/279642", "021")</f>
      </c>
      <c r="B30" s="4" t="s">
        <f>=HYPERLINK("https://www.leilaoonline.net/lote/detalhe/279642", " Cortina de ar Springer 1,50 m - sem uso - avariada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200,00</t>
        </is>
      </c>
      <c r="F30" s="4" t="inlineStr">
        <is>
          <t>20.00</t>
        </is>
      </c>
    </row>
    <row collapsed="false" customFormat="false" customHeight="false" hidden="false" ht="12.1" outlineLevel="0" r="31">
      <c r="A31" s="5" t="s">
        <f>=HYPERLINK("https://www.leilaoonline.net/lote/detalhe/279681", "023")</f>
      </c>
      <c r="B31" s="4" t="s">
        <f>=HYPERLINK("https://www.leilaoonline.net/lote/detalhe/279681", "LAVA LOUÇA MIDEA 14 SERVIÇOS - NÃO TESTADO - SEM GARANTIA")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690,00</t>
        </is>
      </c>
      <c r="F31" s="4" t="inlineStr">
        <is>
          <t>20.00</t>
        </is>
      </c>
    </row>
    <row collapsed="false" customFormat="false" customHeight="false" hidden="false" ht="12.1" outlineLevel="0" r="32">
      <c r="A32" s="5" t="s">
        <f>=HYPERLINK("https://www.leilaoonline.net/lote/detalhe/279661", "024")</f>
      </c>
      <c r="B32" s="4" t="s">
        <f>=HYPERLINK("https://www.leilaoonline.net/lote/detalhe/279661", " Motobomba Buffalo (nova sem uso sem garantia 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780,00</t>
        </is>
      </c>
      <c r="F32" s="4" t="inlineStr">
        <is>
          <t>20.00</t>
        </is>
      </c>
    </row>
    <row collapsed="false" customFormat="false" customHeight="false" hidden="false" ht="12.1" outlineLevel="0" r="33">
      <c r="A33" s="5" t="s">
        <f>=HYPERLINK("https://www.leilaoonline.net/lote/detalhe/279667", "027")</f>
      </c>
      <c r="B33" s="4" t="s">
        <f>=HYPERLINK("https://www.leilaoonline.net/lote/detalhe/279667", " Mangueira 50 metros código 80023 para motobomba")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680,00</t>
        </is>
      </c>
      <c r="F33" s="4" t="inlineStr">
        <is>
          <t>20.00</t>
        </is>
      </c>
    </row>
    <row collapsed="false" customFormat="false" customHeight="false" hidden="false" ht="12.1" outlineLevel="0" r="34">
      <c r="A34" s="5" t="s">
        <f>=HYPERLINK("https://www.leilaoonline.net/lote/detalhe/279670", "029")</f>
      </c>
      <c r="B34" s="4" t="s">
        <f>=HYPERLINK("https://www.leilaoonline.net/lote/detalhe/279670", " CONDENSADOR MIDEA (SEM USO)")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=HYPERLINK("https://www.leilaoonline.net/lote/detalhe/279671", "032")</f>
      </c>
      <c r="B35" s="4" t="s">
        <f>=HYPERLINK("https://www.leilaoonline.net/lote/detalhe/279671", "02 UN. VIDROS DE MÁQUINA AGRÍCOLA SEM IDENTIFICAÇÃO (SEM USO)")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100,00</t>
        </is>
      </c>
      <c r="F35" s="4" t="inlineStr">
        <is>
          <t>30.00</t>
        </is>
      </c>
    </row>
    <row collapsed="false" customFormat="false" customHeight="false" hidden="false" ht="12.1" outlineLevel="0" r="36">
      <c r="A36" s="5" t="s">
        <f>=HYPERLINK("https://www.leilaoonline.net/lote/detalhe/279646", "034")</f>
      </c>
      <c r="B36" s="4" t="s">
        <f>=HYPERLINK("https://www.leilaoonline.net/lote/detalhe/279646", " COIFA 60CM - ( NOVA SEM USO) - SEM GARANTIA")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=HYPERLINK("https://www.leilaoonline.net/lote/detalhe/279645", "038")</f>
      </c>
      <c r="B37" s="4" t="s">
        <f>=HYPERLINK("https://www.leilaoonline.net/lote/detalhe/279645", " COIFA 60CM - ( NOVA SEM USO) - SEM GARANTIA")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=HYPERLINK("https://www.leilaoonline.net/lote/detalhe/279643", "042")</f>
      </c>
      <c r="B38" s="4" t="s">
        <f>=HYPERLINK("https://www.leilaoonline.net/lote/detalhe/279643", " LOTE COM ACESSÓRIOS AUTOMOTIVOS/FERRAMENTAS E OUTROS - SEM GARANTIA- PODENDO SER SUCATA")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420,00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=HYPERLINK("https://www.leilaoonline.net/lote/detalhe/279644", "043")</f>
      </c>
      <c r="B39" s="4" t="s">
        <f>=HYPERLINK("https://www.leilaoonline.net/lote/detalhe/279644", " LOTE COM DIVERSOS ITENS DE LABORATÓRIO ( VALIDADE 08/25)")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=HYPERLINK("https://www.leilaoonline.net/lote/detalhe/279669", "046")</f>
      </c>
      <c r="B40" s="4" t="s">
        <f>=HYPERLINK("https://www.leilaoonline.net/lote/detalhe/279669", " LAVADORA MIDEA 13 KG - AMASSADA/QUEBRADA/SEM GARANTIA")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270,00</t>
        </is>
      </c>
      <c r="F40" s="4" t="inlineStr">
        <is>
          <t>30.00</t>
        </is>
      </c>
    </row>
    <row collapsed="false" customFormat="false" customHeight="false" hidden="false" ht="12.1" outlineLevel="0" r="41">
      <c r="A41" s="5" t="s">
        <f>=HYPERLINK("https://www.leilaoonline.net/lote/detalhe/279651", "050")</f>
      </c>
      <c r="B41" s="4" t="s">
        <f>=HYPERLINK("https://www.leilaoonline.net/lote/detalhe/279651", " APROX. 54 ITENS PARA CARRETA")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580,00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=HYPERLINK("https://www.leilaoonline.net/lote/detalhe/279649", "051")</f>
      </c>
      <c r="B42" s="4" t="s">
        <f>=HYPERLINK("https://www.leilaoonline.net/lote/detalhe/279649", " APROX. 51 PACOTES DE PEPITE PARA LABORATÓRIO")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=HYPERLINK("https://www.leilaoonline.net/lote/detalhe/279648", "052")</f>
      </c>
      <c r="B43" s="4" t="s">
        <f>=HYPERLINK("https://www.leilaoonline.net/lote/detalhe/279648", " APROX. 21 PEÇAS PARA BETONEIRA")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=HYPERLINK("https://www.leilaoonline.net/lote/detalhe/279647", "053")</f>
      </c>
      <c r="B44" s="4" t="s">
        <f>=HYPERLINK("https://www.leilaoonline.net/lote/detalhe/279647", "[ VÍDEO ] DIVERSAS PEÇAS PARA MOTOBOMBA E OUTROS")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990,00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=HYPERLINK("https://www.leilaoonline.net/lote/detalhe/279650", "054")</f>
      </c>
      <c r="B45" s="4" t="s">
        <f>=HYPERLINK("https://www.leilaoonline.net/lote/detalhe/279650", " APROX. 120 PEÇAS PARA DOMO")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720,00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=HYPERLINK("https://www.leilaoonline.net/lote/detalhe/279652", "058")</f>
      </c>
      <c r="B46" s="4" t="s">
        <f>=HYPERLINK("https://www.leilaoonline.net/lote/detalhe/279652", "14 ITENS - FERRAMENTAS DIVERSAS SEM USO ( RECUPARADAS DE INCÊNDIO/NO ESTADO)")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1.250,00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=HYPERLINK("https://www.leilaoonline.net/lote/detalhe/279654", "060")</f>
      </c>
      <c r="B47" s="4" t="s">
        <f>=HYPERLINK("https://www.leilaoonline.net/lote/detalhe/279654", " 02 MOTORES (SINISTRO DE INCENDIO/SUCATA)")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=HYPERLINK("https://www.leilaoonline.net/lote/detalhe/279658", "061")</f>
      </c>
      <c r="B48" s="4" t="s">
        <f>=HYPERLINK("https://www.leilaoonline.net/lote/detalhe/279658", " 03 MESAS DE VIDRO (NOVAS NA CAIXA)")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=HYPERLINK("https://www.leilaoonline.net/lote/detalhe/279657", "062")</f>
      </c>
      <c r="B49" s="4" t="s">
        <f>=HYPERLINK("https://www.leilaoonline.net/lote/detalhe/279657", " LOTES COM PEÇAS DIRVERSAS")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=HYPERLINK("https://www.leilaoonline.net/lote/detalhe/279672", "063")</f>
      </c>
      <c r="B50" s="4" t="s">
        <f>=HYPERLINK("https://www.leilaoonline.net/lote/detalhe/279672", "LAVADORA MIDEA 13KG - NÃO TESTADO/SEM GARANTIA")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490,00</t>
        </is>
      </c>
      <c r="F50" s="4" t="inlineStr">
        <is>
          <t>30.00</t>
        </is>
      </c>
    </row>
    <row collapsed="false" customFormat="false" customHeight="false" hidden="false" ht="12.1" outlineLevel="0" r="51">
      <c r="A51" s="5" t="s">
        <f>=HYPERLINK("https://www.leilaoonline.net/lote/detalhe/279655", "067")</f>
      </c>
      <c r="B51" s="4" t="s">
        <f>=HYPERLINK("https://www.leilaoonline.net/lote/detalhe/279655", " ASPIRADOR DE PÓ MIDEA AZUL- SEM USO/NÃO TESTADO /SEM GARANTIA")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200,00</t>
        </is>
      </c>
      <c r="F51" s="4" t="inlineStr">
        <is>
          <t>30.00</t>
        </is>
      </c>
    </row>
    <row collapsed="false" customFormat="false" customHeight="false" hidden="false" ht="12.1" outlineLevel="0" r="52">
      <c r="A52" s="5" t="s">
        <f>=HYPERLINK("https://www.leilaoonline.net/lote/detalhe/279673", "069")</f>
      </c>
      <c r="B52" s="4" t="s">
        <f>=HYPERLINK("https://www.leilaoonline.net/lote/detalhe/279673", "LAVADORA MIDEA 13KG - NÃO TESTADO/SEM GARANTIA")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490,00</t>
        </is>
      </c>
      <c r="F52" s="4" t="inlineStr">
        <is>
          <t>30.00</t>
        </is>
      </c>
    </row>
    <row collapsed="false" customFormat="false" customHeight="false" hidden="false" ht="12.1" outlineLevel="0" r="53">
      <c r="A53" s="5" t="s">
        <f>=HYPERLINK("https://www.leilaoonline.net/lote/detalhe/279653", "070")</f>
      </c>
      <c r="B53" s="4" t="s">
        <f>=HYPERLINK("https://www.leilaoonline.net/lote/detalhe/279653", " ADEGA EM MDF PARA 140 GARRAFAS COM RODIZIOS MEDIDAS 1,00 X 0,65 - BOM ESTADO")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=HYPERLINK("https://www.leilaoonline.net/lote/detalhe/279656", "071")</f>
      </c>
      <c r="B54" s="4" t="s">
        <f>=HYPERLINK("https://www.leilaoonline.net/lote/detalhe/279656", " ADEGA EM MDF PARA 140 GARRAFAS COM RODIZIOS MEDIDAS 1,00 X 0,65 - BOM ESTADO")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=HYPERLINK("https://www.leilaoonline.net/lote/detalhe/279674", "072")</f>
      </c>
      <c r="B55" s="4" t="s">
        <f>=HYPERLINK("https://www.leilaoonline.net/lote/detalhe/279674", "LAVADORA MIDEA 13KG - NÃO TESTADO/SEM GARANTIA")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490,00</t>
        </is>
      </c>
      <c r="F55" s="4" t="inlineStr">
        <is>
          <t>30.00</t>
        </is>
      </c>
    </row>
    <row collapsed="false" customFormat="false" customHeight="false" hidden="false" ht="12.1" outlineLevel="0" r="56">
      <c r="A56" s="5" t="s">
        <f>=HYPERLINK("https://www.leilaoonline.net/lote/detalhe/279659", "073")</f>
      </c>
      <c r="B56" s="4" t="s">
        <f>=HYPERLINK("https://www.leilaoonline.net/lote/detalhe/279659", "LAVADORA MIDEA 13KG 127V - FUNCIOANDO ( NO ESTADO)")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720,00</t>
        </is>
      </c>
      <c r="F56" s="4" t="inlineStr">
        <is>
          <t>30.00</t>
        </is>
      </c>
    </row>
    <row collapsed="false" customFormat="false" customHeight="false" hidden="false" ht="12.1" outlineLevel="0" r="57">
      <c r="A57" s="5" t="s">
        <f>=HYPERLINK("https://www.leilaoonline.net/lote/detalhe/279675", "074")</f>
      </c>
      <c r="B57" s="4" t="s">
        <f>=HYPERLINK("https://www.leilaoonline.net/lote/detalhe/279675", "SUCATA DE FREEZER 200 LITROS")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100,00</t>
        </is>
      </c>
      <c r="F57" s="4" t="inlineStr">
        <is>
          <t>30.00</t>
        </is>
      </c>
    </row>
    <row collapsed="false" customFormat="false" customHeight="false" hidden="false" ht="12.1" outlineLevel="0" r="58">
      <c r="A58" s="5" t="s">
        <f>=HYPERLINK("https://www.leilaoonline.net/lote/detalhe/279660", "075")</f>
      </c>
      <c r="B58" s="4" t="s">
        <f>=HYPERLINK("https://www.leilaoonline.net/lote/detalhe/279660", "LOTE DE PEÇAS PARA CADEIRAS DE ESCRITÓRIO")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100,00</t>
        </is>
      </c>
      <c r="F58" s="4" t="inlineStr">
        <is>
          <t>20.00</t>
        </is>
      </c>
    </row>
    <row collapsed="false" customFormat="false" customHeight="false" hidden="false" ht="12.1" outlineLevel="0" r="59">
      <c r="A59" s="5" t="s">
        <f>=HYPERLINK("https://www.leilaoonline.net/lote/detalhe/279676", "077")</f>
      </c>
      <c r="B59" s="4" t="s">
        <f>=HYPERLINK("https://www.leilaoonline.net/lote/detalhe/279676", "CONDENSADOR MIDEA  56.000 BTU´S /  SEM USO/SEM GARANTIA")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=HYPERLINK("https://www.leilaoonline.net/lote/detalhe/279677", "079")</f>
      </c>
      <c r="B60" s="4" t="s">
        <f>=HYPERLINK("https://www.leilaoonline.net/lote/detalhe/279677", "LAVADORA MIDEA 13KG - NÃO TESTADO/SEM GARANTIA")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490,00</t>
        </is>
      </c>
      <c r="F60" s="4" t="inlineStr">
        <is>
          <t>30.00</t>
        </is>
      </c>
    </row>
    <row collapsed="false" customFormat="false" customHeight="false" hidden="false" ht="12.1" outlineLevel="0" r="61">
      <c r="A61" s="5" t="s">
        <f>=HYPERLINK("https://www.leilaoonline.net/lote/detalhe/279635", "1024")</f>
      </c>
      <c r="B61" s="4" t="s">
        <f>=HYPERLINK("https://www.leilaoonline.net/lote/detalhe/279635", " Caixa 12 unidades - Vinho Peninsula Single Vineyard Syrah  2021")</f>
      </c>
      <c r="C61" s="4" t="inlineStr">
        <is>
          <t>Vendido</t>
        </is>
      </c>
      <c r="D61" s="4" t="inlineStr">
        <is>
          <t>1</t>
        </is>
      </c>
      <c r="E61" s="5" t="inlineStr">
        <is>
          <t>240,00</t>
        </is>
      </c>
      <c r="F61" s="4" t="inlineStr">
        <is>
          <t>10.00</t>
        </is>
      </c>
    </row>
    <row collapsed="false" customFormat="false" customHeight="false" hidden="false" ht="12.1" outlineLevel="0" r="62">
      <c r="A62" s="5" t="s">
        <f>=HYPERLINK("https://www.leilaoonline.net/lote/detalhe/279633", "1043")</f>
      </c>
      <c r="B62" s="4" t="s">
        <f>=HYPERLINK("https://www.leilaoonline.net/lote/detalhe/279633", "Caixa 12 unidades -  Vinho Peninsula Single Vineyard Syrah 2021")</f>
      </c>
      <c r="C62" s="4" t="inlineStr">
        <is>
          <t>Vendido</t>
        </is>
      </c>
      <c r="D62" s="4" t="inlineStr">
        <is>
          <t>1</t>
        </is>
      </c>
      <c r="E62" s="5" t="inlineStr">
        <is>
          <t>240,00</t>
        </is>
      </c>
      <c r="F62" s="4" t="inlineStr">
        <is>
          <t>10.00</t>
        </is>
      </c>
    </row>
    <row collapsed="false" customFormat="false" customHeight="false" hidden="false" ht="12.1" outlineLevel="0" r="63">
      <c r="A63" s="5" t="s">
        <f>=HYPERLINK("https://www.leilaoonline.net/lote/detalhe/279631", "1044")</f>
      </c>
      <c r="B63" s="4" t="s">
        <f>=HYPERLINK("https://www.leilaoonline.net/lote/detalhe/279631", "Caixa 12 unidades -  Vinho Peninsula Single Vineyard Syrah 2021")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240,00</t>
        </is>
      </c>
      <c r="F63" s="4" t="inlineStr">
        <is>
          <t>10.00</t>
        </is>
      </c>
    </row>
    <row collapsed="false" customFormat="false" customHeight="false" hidden="false" ht="12.1" outlineLevel="0" r="64">
      <c r="A64" s="5" t="s">
        <f>=HYPERLINK("https://www.leilaoonline.net/lote/detalhe/279634", "1048")</f>
      </c>
      <c r="B64" s="4" t="s">
        <f>=HYPERLINK("https://www.leilaoonline.net/lote/detalhe/279634", "Caixa 12 unidades -  Vinho Peninsula Single Vineyard Syrah 2021")</f>
      </c>
      <c r="C64" s="4" t="inlineStr">
        <is>
          <t>Vendido</t>
        </is>
      </c>
      <c r="D64" s="4" t="inlineStr">
        <is>
          <t>1</t>
        </is>
      </c>
      <c r="E64" s="5" t="inlineStr">
        <is>
          <t>240,00</t>
        </is>
      </c>
      <c r="F64" s="4" t="inlineStr">
        <is>
          <t>10.00</t>
        </is>
      </c>
    </row>
    <row collapsed="false" customFormat="false" customHeight="false" hidden="false" ht="12.1" outlineLevel="0" r="65">
      <c r="A65" s="5" t="s">
        <f>=HYPERLINK("https://www.leilaoonline.net/lote/detalhe/279632", "1049")</f>
      </c>
      <c r="B65" s="4" t="s">
        <f>=HYPERLINK("https://www.leilaoonline.net/lote/detalhe/279632", "Caixa 12 unidades -  Vinho Peninsula Single Vineyard Syrah 2021")</f>
      </c>
      <c r="C65" s="4" t="inlineStr">
        <is>
          <t>Vendido</t>
        </is>
      </c>
      <c r="D65" s="4" t="inlineStr">
        <is>
          <t>1</t>
        </is>
      </c>
      <c r="E65" s="5" t="inlineStr">
        <is>
          <t>240,00</t>
        </is>
      </c>
      <c r="F65" s="4" t="inlineStr">
        <is>
          <t>10.00</t>
        </is>
      </c>
    </row>
    <row collapsed="false" customFormat="false" customHeight="false" hidden="false" ht="12.1" outlineLevel="0" r="66">
      <c r="A66" s="5" t="s">
        <f>=HYPERLINK("https://www.leilaoonline.net/lote/detalhe/279636", "1051")</f>
      </c>
      <c r="B66" s="4" t="s">
        <f>=HYPERLINK("https://www.leilaoonline.net/lote/detalhe/279636", " Caixa 12 unidades - Vinho Peninsula Single Vineyard Syrah 2021")</f>
      </c>
      <c r="C66" s="4" t="inlineStr">
        <is>
          <t>Vendido</t>
        </is>
      </c>
      <c r="D66" s="4" t="inlineStr">
        <is>
          <t>1</t>
        </is>
      </c>
      <c r="E66" s="5" t="inlineStr">
        <is>
          <t>240,00</t>
        </is>
      </c>
      <c r="F66" s="4" t="inlineStr">
        <is>
          <t>10.00</t>
        </is>
      </c>
    </row>
    <row collapsed="false" customFormat="false" customHeight="false" hidden="false" ht="12.1" outlineLevel="0" r="67">
      <c r="A67" s="5" t="s">
        <f>=HYPERLINK("https://www.leilaoonline.net/lote/detalhe/279637", "1054")</f>
      </c>
      <c r="B67" s="4" t="s">
        <f>=HYPERLINK("https://www.leilaoonline.net/lote/detalhe/279637", " Caixa 12 unidades - Vinho Peninsula Single Vineyard Syrah 2021")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240,00</t>
        </is>
      </c>
      <c r="F67" s="4" t="inlineStr">
        <is>
          <t>10.00</t>
        </is>
      </c>
    </row>
    <row collapsed="false" customFormat="false" customHeight="false" hidden="false" ht="12.1" outlineLevel="0" r="68">
      <c r="A68" s="5" t="s">
        <f>=HYPERLINK("https://www.leilaoonline.net/lote/detalhe/279687", "1055")</f>
      </c>
      <c r="B68" s="4" t="s">
        <f>=HYPERLINK("https://www.leilaoonline.net/lote/detalhe/279687", " Caixa 12 unidades - Vinho Peninsula Single Vineyard Syrah  2021")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240,00</t>
        </is>
      </c>
      <c r="F68" s="4" t="inlineStr">
        <is>
          <t>10.00</t>
        </is>
      </c>
    </row>
    <row collapsed="false" customFormat="false" customHeight="false" hidden="false" ht="12.1" outlineLevel="0" r="69">
      <c r="A69" s="5" t="s">
        <f>=HYPERLINK("https://www.leilaoonline.net/lote/detalhe/279686", "1056")</f>
      </c>
      <c r="B69" s="4" t="s">
        <f>=HYPERLINK("https://www.leilaoonline.net/lote/detalhe/279686", " Caixa 12 unidades - Vinho Peninsula Single Vineyard Syrah  2021")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240,00</t>
        </is>
      </c>
      <c r="F69" s="4" t="inlineStr">
        <is>
          <t>10.00</t>
        </is>
      </c>
    </row>
    <row collapsed="false" customFormat="false" customHeight="false" hidden="false" ht="12.1" outlineLevel="0" r="70">
      <c r="A70" s="5" t="s">
        <f>=HYPERLINK("https://www.leilaoonline.net/lote/detalhe/279688", "1058")</f>
      </c>
      <c r="B70" s="4" t="s">
        <f>=HYPERLINK("https://www.leilaoonline.net/lote/detalhe/279688", "Caixa 12 unidades -  Vinho Peninsula Single Vineyard Syrah 2021")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240,00</t>
        </is>
      </c>
      <c r="F70" s="4" t="inlineStr">
        <is>
          <t>10.00</t>
        </is>
      </c>
    </row>
    <row collapsed="false" customFormat="false" customHeight="false" hidden="false" ht="12.1" outlineLevel="0" r="71">
      <c r="A71" s="5" t="s">
        <f>=HYPERLINK("https://www.leilaoonline.net/lote/detalhe/279684", "1059")</f>
      </c>
      <c r="B71" s="4" t="s">
        <f>=HYPERLINK("https://www.leilaoonline.net/lote/detalhe/279684", "Caixa 12 unidades -  Vinho Peninsula Single Vineyard Syrah 2021")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240,00</t>
        </is>
      </c>
      <c r="F71" s="4" t="inlineStr">
        <is>
          <t>10.00</t>
        </is>
      </c>
    </row>
    <row collapsed="false" customFormat="false" customHeight="false" hidden="false" ht="12.1" outlineLevel="0" r="72">
      <c r="A72" s="5" t="s">
        <f>=HYPERLINK("https://www.leilaoonline.net/lote/detalhe/279682", "1060")</f>
      </c>
      <c r="B72" s="4" t="s">
        <f>=HYPERLINK("https://www.leilaoonline.net/lote/detalhe/279682", "Caixa 12 unidades -  Vinho Peninsula Single Vineyard Syrah 2021")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240,00</t>
        </is>
      </c>
      <c r="F72" s="4" t="inlineStr">
        <is>
          <t>10.00</t>
        </is>
      </c>
    </row>
    <row collapsed="false" customFormat="false" customHeight="false" hidden="false" ht="12.1" outlineLevel="0" r="73">
      <c r="A73" s="5" t="s">
        <f>=HYPERLINK("https://www.leilaoonline.net/lote/detalhe/279685", "1061")</f>
      </c>
      <c r="B73" s="4" t="s">
        <f>=HYPERLINK("https://www.leilaoonline.net/lote/detalhe/279685", "Caixa 12 unidades -  Vinho Peninsula Single Vineyard Syrah 2021")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240,00</t>
        </is>
      </c>
      <c r="F73" s="4" t="inlineStr">
        <is>
          <t>10.00</t>
        </is>
      </c>
    </row>
    <row collapsed="false" customFormat="false" customHeight="false" hidden="false" ht="12.1" outlineLevel="0" r="74">
      <c r="A74" s="5" t="s">
        <f>=HYPERLINK("https://www.leilaoonline.net/lote/detalhe/279683", "1062")</f>
      </c>
      <c r="B74" s="4" t="s">
        <f>=HYPERLINK("https://www.leilaoonline.net/lote/detalhe/279683", "Caixa 12 unidades -  Vinho Peninsula Single Vineyard Syrah 2021")</f>
      </c>
      <c r="C74" s="4" t="inlineStr">
        <is>
          <t>Vendido</t>
        </is>
      </c>
      <c r="D74" s="4" t="inlineStr">
        <is>
          <t>1</t>
        </is>
      </c>
      <c r="E74" s="5" t="inlineStr">
        <is>
          <t>240,00</t>
        </is>
      </c>
      <c r="F74" s="4" t="inlineStr">
        <is>
          <t>10.00</t>
        </is>
      </c>
    </row>
    <row collapsed="false" customFormat="false" customHeight="false" hidden="false" ht="12.1" outlineLevel="0" r="75">
      <c r="A75" s="5" t="s">
        <f>=HYPERLINK("https://www.leilaoonline.net/lote/detalhe/279689", "1063")</f>
      </c>
      <c r="B75" s="4" t="s">
        <f>=HYPERLINK("https://www.leilaoonline.net/lote/detalhe/279689", " Caixa 12 unidades - Vinho Peninsula Single Vineyard Syrah 2021")</f>
      </c>
      <c r="C75" s="4" t="inlineStr">
        <is>
          <t>Vendido</t>
        </is>
      </c>
      <c r="D75" s="4" t="inlineStr">
        <is>
          <t>1</t>
        </is>
      </c>
      <c r="E75" s="5" t="inlineStr">
        <is>
          <t>240,00</t>
        </is>
      </c>
      <c r="F75" s="4" t="inlineStr">
        <is>
          <t>10.00</t>
        </is>
      </c>
    </row>
    <row collapsed="false" customFormat="false" customHeight="false" hidden="false" ht="12.1" outlineLevel="0" r="76">
      <c r="A76" s="5" t="s">
        <f>=HYPERLINK("https://www.leilaoonline.net/lote/detalhe/279690", "1064")</f>
      </c>
      <c r="B76" s="4" t="s">
        <f>=HYPERLINK("https://www.leilaoonline.net/lote/detalhe/279690", " Caixa 12 unidades - Vinho Peninsula Single Vineyard Syrah 2021")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240,00</t>
        </is>
      </c>
      <c r="F76" s="4" t="inlineStr">
        <is>
          <t>10.00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2026-05-14T08:47:34.00Z</dcterms:created>
  <dc:creator>Tellks Tecnologia</dc:creator>
  <cp:revision>0</cp:revision>
</cp:coreProperties>
</file>