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• Pá Carreg. • Retroescavad. • Tratores • Lancha • Rolo Compact. • Outros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20/06/2025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=HYPERLINK("https://www.leilaoonline.net/lote/detalhe/284614", "010")</f>
      </c>
      <c r="B11" s="4" t="s">
        <f>=HYPERLINK("https://www.leilaoonline.net/lote/detalhe/284614", "CAMINHONETE CHEVROLET S10 LS; ANO 2018/2019; 4X4 CD; COR PRATA; COMB. DIESEL - FUNCIONANDO")</f>
      </c>
      <c r="C11" s="4" t="inlineStr">
        <is>
          <t>Não vendido</t>
        </is>
      </c>
      <c r="D11" s="4" t="inlineStr">
        <is>
          <t>39</t>
        </is>
      </c>
      <c r="E11" s="5" t="inlineStr">
        <is>
          <t>56.000,00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=HYPERLINK("https://www.leilaoonline.net/lote/detalhe/284613", "013")</f>
      </c>
      <c r="B12" s="4" t="s">
        <f>=HYPERLINK("https://www.leilaoonline.net/lote/detalhe/284613", "veja o vídeo!! TOYOTA/HILUX CD4X4 SRV; 2009/2010; PRETA; DIESEL - FUNCIONANDO")</f>
      </c>
      <c r="C12" s="4" t="inlineStr">
        <is>
          <t>Não vendido</t>
        </is>
      </c>
      <c r="D12" s="4" t="inlineStr">
        <is>
          <t>38</t>
        </is>
      </c>
      <c r="E12" s="5" t="inlineStr">
        <is>
          <t>76.250,00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=HYPERLINK("https://www.leilaoonline.net/lote/detalhe/282993", "015")</f>
      </c>
      <c r="B13" s="4" t="s">
        <f>=HYPERLINK("https://www.leilaoonline.net/lote/detalhe/282993", "FORD/JEEP; 1973/1973; COR VERDE; COMB. GASOLINA")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14.000,00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=HYPERLINK("https://www.leilaoonline.net/lote/detalhe/282975", "020")</f>
      </c>
      <c r="B14" s="4" t="s">
        <f>=HYPERLINK("https://www.leilaoonline.net/lote/detalhe/282975", "veja o vídeo!! CAMINHÃO FORD/F12000 L; 1995/1995; BRANCA; DIESEL; C/ MUNCK - FUNCIONANDO")</f>
      </c>
      <c r="C14" s="4" t="inlineStr">
        <is>
          <t>Não vendido</t>
        </is>
      </c>
      <c r="D14" s="4" t="inlineStr">
        <is>
          <t>35</t>
        </is>
      </c>
      <c r="E14" s="5" t="inlineStr">
        <is>
          <t>57.000,00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=HYPERLINK("https://www.leilaoonline.net/lote/detalhe/283185", "021")</f>
      </c>
      <c r="B15" s="4" t="s">
        <f>=HYPERLINK("https://www.leilaoonline.net/lote/detalhe/283185", "CAMINHÃO FORD/F4000; 1977/1977; AZUL; DIESEL")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13.500,00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=HYPERLINK("https://www.leilaoonline.net/lote/detalhe/282979", "025")</f>
      </c>
      <c r="B16" s="4" t="s">
        <f>=HYPERLINK("https://www.leilaoonline.net/lote/detalhe/282979", "CAMINHÃO PIPA M. BENZ/LK 1513; 1980/1980; COR AMARELA; COMB. DIESEL; C/ 2 EIXOS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=HYPERLINK("https://www.leilaoonline.net/lote/detalhe/282973", "026")</f>
      </c>
      <c r="B17" s="4" t="s">
        <f>=HYPERLINK("https://www.leilaoonline.net/lote/detalhe/282973", "CAMINHÃO M. BENZ/L 1113; 1973/1973; VERMELHA; DIESEL; C/ MUNCK (GARRAFINHA) 3 TONELADAS - FUNCIONANDO")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43.500,00</t>
        </is>
      </c>
      <c r="F17" s="4" t="inlineStr">
        <is>
          <t>1750.00</t>
        </is>
      </c>
    </row>
    <row collapsed="false" customFormat="false" customHeight="false" hidden="false" ht="12.1" outlineLevel="0" r="18">
      <c r="A18" s="5" t="s">
        <f>=HYPERLINK("https://www.leilaoonline.net/lote/detalhe/282978", "027")</f>
      </c>
      <c r="B18" s="4" t="s">
        <f>=HYPERLINK("https://www.leilaoonline.net/lote/detalhe/282978", "CAMINHÃO M. BENZ/LK 1113; 1980/1981; AMARELA; DIESEL; BASCULANTE; DIREÇÃO HIDRÁULICA")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35.500,00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=HYPERLINK("https://www.leilaoonline.net/lote/detalhe/284760", "028")</f>
      </c>
      <c r="B19" s="4" t="s">
        <f>=HYPERLINK("https://www.leilaoonline.net/lote/detalhe/284760", "CAMINHÃO M. BENZ/1721; 1995/1995; BRANCA; DIESEL; BASCULANTE; C/ CAÇAMBA FACCHINI 2008 - FUNCIONANDO")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81.250,00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=HYPERLINK("https://www.leilaoonline.net/lote/detalhe/282974", "030")</f>
      </c>
      <c r="B20" s="4" t="s">
        <f>=HYPERLINK("https://www.leilaoonline.net/lote/detalhe/282974", "veja o vídeo!! GM/CHEVROLET 11000; 1986/1986; BRANCA; DIESEL; MOTOR PERKINS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=HYPERLINK("https://www.leilaoonline.net/lote/detalhe/282983", "031")</f>
      </c>
      <c r="B21" s="4" t="s">
        <f>=HYPERLINK("https://www.leilaoonline.net/lote/detalhe/282983", "LOTE COM CAMINHÃO VOLVO/VM 270 8X2R; 2014/2015; PRATA; DIESEL E REBOQUE R/METALF .A PRCT 2E; 2022/2022; PRETA")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200.000,00</t>
        </is>
      </c>
      <c r="F21" s="4" t="inlineStr">
        <is>
          <t>1750.00</t>
        </is>
      </c>
    </row>
    <row collapsed="false" customFormat="false" customHeight="false" hidden="false" ht="12.1" outlineLevel="0" r="22">
      <c r="A22" s="5" t="s">
        <f>=HYPERLINK("https://www.leilaoonline.net/lote/detalhe/282977", "035")</f>
      </c>
      <c r="B22" s="4" t="s">
        <f>=HYPERLINK("https://www.leilaoonline.net/lote/detalhe/282977", "CAMINHÃO VOLVO/NH12380 4X2T; 2002/2003; COR BRANCA; COMB. DIESEL")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=HYPERLINK("https://www.leilaoonline.net/lote/detalhe/282976", "035")</f>
      </c>
      <c r="B23" s="4" t="s">
        <f>=HYPERLINK("https://www.leilaoonline.net/lote/detalhe/282976", "CAMINHÃO VW 17.280; 2014/2015; BRANCO; DIESEL; CÂMBIO AUTOMÁTICO; S/ COMPACTADOR MARCA PLANALTO - FUNC. - IPVA 2025 OK")</f>
      </c>
      <c r="C23" s="4" t="inlineStr">
        <is>
          <t>Não vendido</t>
        </is>
      </c>
      <c r="D23" s="4" t="inlineStr">
        <is>
          <t>9</t>
        </is>
      </c>
      <c r="E23" s="5" t="inlineStr">
        <is>
          <t>94.000,00</t>
        </is>
      </c>
      <c r="F23" s="4" t="inlineStr">
        <is>
          <t>1750.00</t>
        </is>
      </c>
    </row>
    <row collapsed="false" customFormat="false" customHeight="false" hidden="false" ht="12.1" outlineLevel="0" r="24">
      <c r="A24" s="5" t="s">
        <f>=HYPERLINK("https://www.leilaoonline.net/lote/detalhe/282981", "036")</f>
      </c>
      <c r="B24" s="4" t="s">
        <f>=HYPERLINK("https://www.leilaoonline.net/lote/detalhe/282981", "CAMINHÃO VW 17.280; 2014/2015; BRANCO; DIESEL; CÂMBIO AUTOMÁTICO; S/ COMPACTADOR MARCA PLANALTO - FUNC. - IPVA 2025 OK")</f>
      </c>
      <c r="C24" s="4" t="inlineStr">
        <is>
          <t>Não vendido</t>
        </is>
      </c>
      <c r="D24" s="4" t="inlineStr">
        <is>
          <t>15</t>
        </is>
      </c>
      <c r="E24" s="5" t="inlineStr">
        <is>
          <t>97.500,00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=HYPERLINK("https://www.leilaoonline.net/lote/detalhe/282980", "037")</f>
      </c>
      <c r="B25" s="4" t="s">
        <f>=HYPERLINK("https://www.leilaoonline.net/lote/detalhe/282980", "CAMINHÃO VW/15.180 CNM; 2010/2011; BRANCA; DIESEL - FUNC. - FIPE APROX.: R$ 208.469,00")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81.750,00</t>
        </is>
      </c>
      <c r="F25" s="4" t="inlineStr">
        <is>
          <t>1750.00</t>
        </is>
      </c>
    </row>
    <row collapsed="false" customFormat="false" customHeight="false" hidden="false" ht="12.1" outlineLevel="0" r="26">
      <c r="A26" s="5" t="s">
        <f>=HYPERLINK("https://www.leilaoonline.net/lote/detalhe/282984", "038")</f>
      </c>
      <c r="B26" s="4" t="s">
        <f>=HYPERLINK("https://www.leilaoonline.net/lote/detalhe/282984", "veja o vídeo!! CAMINHÃO VW 6.160; 2019/2020; COR BRANCA; COMB. DIESEL; BASCULANTE - FUNCIONANDO")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70.000,00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=HYPERLINK("https://www.leilaoonline.net/lote/detalhe/282982", "040")</f>
      </c>
      <c r="B27" s="4" t="s">
        <f>=HYPERLINK("https://www.leilaoonline.net/lote/detalhe/282982", "CARRETA SEMI-REBOQUE SR/RANDON SR CAR; ANO 2011/2012")</f>
      </c>
      <c r="C27" s="4" t="inlineStr">
        <is>
          <t>Não vendido</t>
        </is>
      </c>
      <c r="D27" s="4" t="inlineStr">
        <is>
          <t>71</t>
        </is>
      </c>
      <c r="E27" s="5" t="inlineStr">
        <is>
          <t>57.500,00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=HYPERLINK("https://www.leilaoonline.net/lote/detalhe/282952", "045")</f>
      </c>
      <c r="B28" s="4" t="s">
        <f>=HYPERLINK("https://www.leilaoonline.net/lote/detalhe/282952", "LANCHA FOCKER 222; ANO 2005; MOTOR YAMAHA 200HP 2 TEMPOS; CARRETA DE ENCALHE")</f>
      </c>
      <c r="C28" s="4" t="inlineStr">
        <is>
          <t>Não vendido</t>
        </is>
      </c>
      <c r="D28" s="4" t="inlineStr">
        <is>
          <t>39</t>
        </is>
      </c>
      <c r="E28" s="5" t="inlineStr">
        <is>
          <t>77.500,00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=HYPERLINK("https://www.leilaoonline.net/lote/detalhe/282957", "050")</f>
      </c>
      <c r="B29" s="4" t="s">
        <f>=HYPERLINK("https://www.leilaoonline.net/lote/detalhe/282957", "veja o vídeo!! PÁ CARREGADEIRA DUAC; MODELO 946; ANO 2021; HORÍMETRO 887 - EQUIP. FUNCIONANDO E TRABALHANDO")</f>
      </c>
      <c r="C29" s="4" t="inlineStr">
        <is>
          <t>Lote retirado</t>
        </is>
      </c>
      <c r="D29" s="4" t="inlineStr">
        <is>
          <t>0</t>
        </is>
      </c>
      <c r="E29" s="5" t="inlineStr">
        <is>
          <t>75.000,00</t>
        </is>
      </c>
      <c r="F29" s="4" t="inlineStr">
        <is>
          <t>2500.00</t>
        </is>
      </c>
    </row>
    <row collapsed="false" customFormat="false" customHeight="false" hidden="false" ht="12.1" outlineLevel="0" r="30">
      <c r="A30" s="5" t="s">
        <f>=HYPERLINK("https://www.leilaoonline.net/lote/detalhe/282960", "051")</f>
      </c>
      <c r="B30" s="4" t="s">
        <f>=HYPERLINK("https://www.leilaoonline.net/lote/detalhe/282960", "veja o vídeo!! PÁ CARREGADEIRA CATERPILLAR; MODELO 950F; ANO 1997; CABINE CLIMATIZADA - EQUIP. TRABALHANDO")</f>
      </c>
      <c r="C30" s="4" t="inlineStr">
        <is>
          <t>Lote retirado</t>
        </is>
      </c>
      <c r="D30" s="4" t="inlineStr">
        <is>
          <t>0</t>
        </is>
      </c>
      <c r="E30" s="5" t="inlineStr">
        <is>
          <t>90.000,00</t>
        </is>
      </c>
      <c r="F30" s="4" t="inlineStr">
        <is>
          <t>2500.00</t>
        </is>
      </c>
    </row>
    <row collapsed="false" customFormat="false" customHeight="false" hidden="false" ht="12.1" outlineLevel="0" r="31">
      <c r="A31" s="5" t="s">
        <f>=HYPERLINK("https://www.leilaoonline.net/lote/detalhe/282959", "052")</f>
      </c>
      <c r="B31" s="4" t="s">
        <f>=HYPERLINK("https://www.leilaoonline.net/lote/detalhe/282959", "veja o vídeo!! PÁ CARREGADEIRA CATERPILLAR; CABINE CLIMATIZADA - EQUIP. TRABALHANDO")</f>
      </c>
      <c r="C31" s="4" t="inlineStr">
        <is>
          <t>Lote retirado</t>
        </is>
      </c>
      <c r="D31" s="4" t="inlineStr">
        <is>
          <t>0</t>
        </is>
      </c>
      <c r="E31" s="5" t="inlineStr">
        <is>
          <t>50.000,00</t>
        </is>
      </c>
      <c r="F31" s="4" t="inlineStr">
        <is>
          <t>2500.00</t>
        </is>
      </c>
    </row>
    <row collapsed="false" customFormat="false" customHeight="false" hidden="false" ht="12.1" outlineLevel="0" r="32">
      <c r="A32" s="5" t="s">
        <f>=HYPERLINK("https://www.leilaoonline.net/lote/detalhe/282968", "053")</f>
      </c>
      <c r="B32" s="4" t="s">
        <f>=HYPERLINK("https://www.leilaoonline.net/lote/detalhe/282968", "veja o vídeo!! PÁ CARREGADEIRA CATERPILLAR; MODELO 938K; ANO 2020 - EQUIP. FUNCIONANDO")</f>
      </c>
      <c r="C32" s="4" t="inlineStr">
        <is>
          <t>Lote retirado</t>
        </is>
      </c>
      <c r="D32" s="4" t="inlineStr">
        <is>
          <t>0</t>
        </is>
      </c>
      <c r="E32" s="5" t="inlineStr">
        <is>
          <t>170.000,00</t>
        </is>
      </c>
      <c r="F32" s="4" t="inlineStr">
        <is>
          <t>2500.00</t>
        </is>
      </c>
    </row>
    <row collapsed="false" customFormat="false" customHeight="false" hidden="false" ht="12.1" outlineLevel="0" r="33">
      <c r="A33" s="5" t="s">
        <f>=HYPERLINK("https://www.leilaoonline.net/lote/detalhe/282961", "054")</f>
      </c>
      <c r="B33" s="4" t="s">
        <f>=HYPERLINK("https://www.leilaoonline.net/lote/detalhe/282961", "veja o vídeo!! PÁ CARREGADEIRA CATERPILLAR; MODELO 924F - EQUIP. TRABALHANDO")</f>
      </c>
      <c r="C33" s="4" t="inlineStr">
        <is>
          <t>Lote retirado</t>
        </is>
      </c>
      <c r="D33" s="4" t="inlineStr">
        <is>
          <t>0</t>
        </is>
      </c>
      <c r="E33" s="5" t="inlineStr">
        <is>
          <t>65.000,00</t>
        </is>
      </c>
      <c r="F33" s="4" t="inlineStr">
        <is>
          <t>2500.00</t>
        </is>
      </c>
    </row>
    <row collapsed="false" customFormat="false" customHeight="false" hidden="false" ht="12.1" outlineLevel="0" r="34">
      <c r="A34" s="5" t="s">
        <f>=HYPERLINK("https://www.leilaoonline.net/lote/detalhe/282966", "055")</f>
      </c>
      <c r="B34" s="4" t="s">
        <f>=HYPERLINK("https://www.leilaoonline.net/lote/detalhe/282966", "veja o vídeo!! PÁ CARREGADEIRA MICHIGAN; MODELO 55C - EQUIP. OPERACIONAL, FUNCIONANDO E TRABALHANDO")</f>
      </c>
      <c r="C34" s="4" t="inlineStr">
        <is>
          <t>Lote retirado</t>
        </is>
      </c>
      <c r="D34" s="4" t="inlineStr">
        <is>
          <t>0</t>
        </is>
      </c>
      <c r="E34" s="5" t="inlineStr">
        <is>
          <t>85.000,00</t>
        </is>
      </c>
      <c r="F34" s="4" t="inlineStr">
        <is>
          <t>2500.00</t>
        </is>
      </c>
    </row>
    <row collapsed="false" customFormat="false" customHeight="false" hidden="false" ht="12.1" outlineLevel="0" r="35">
      <c r="A35" s="5" t="s">
        <f>=HYPERLINK("https://www.leilaoonline.net/lote/detalhe/282962", "056")</f>
      </c>
      <c r="B35" s="4" t="s">
        <f>=HYPERLINK("https://www.leilaoonline.net/lote/detalhe/282962", "veja o vídeo!! PÁ CARREGADEIRA LOADER; MODELO 957H; ANO 2017; MOTOR CUMMINS - EQUIP. TRABALHANDO")</f>
      </c>
      <c r="C35" s="4" t="inlineStr">
        <is>
          <t>Lote retirado</t>
        </is>
      </c>
      <c r="D35" s="4" t="inlineStr">
        <is>
          <t>0</t>
        </is>
      </c>
      <c r="E35" s="5" t="inlineStr">
        <is>
          <t>70.000,00</t>
        </is>
      </c>
      <c r="F35" s="4" t="inlineStr">
        <is>
          <t>2500.00</t>
        </is>
      </c>
    </row>
    <row collapsed="false" customFormat="false" customHeight="false" hidden="false" ht="12.1" outlineLevel="0" r="36">
      <c r="A36" s="5" t="s">
        <f>=HYPERLINK("https://www.leilaoonline.net/lote/detalhe/282955", "060")</f>
      </c>
      <c r="B36" s="4" t="s">
        <f>=HYPERLINK("https://www.leilaoonline.net/lote/detalhe/282955", "veja o vídeo!! RETROESCAVADEIRA XCMG; MODELO XT870BR-I; TRAÇADA 4X4; ANO 2020; HORAS 2.682 - FUNCIONANDO")</f>
      </c>
      <c r="C36" s="4" t="inlineStr">
        <is>
          <t>Lote retirado</t>
        </is>
      </c>
      <c r="D36" s="4" t="inlineStr">
        <is>
          <t>0</t>
        </is>
      </c>
      <c r="E36" s="5" t="inlineStr">
        <is>
          <t>80.000,00</t>
        </is>
      </c>
      <c r="F36" s="4" t="inlineStr">
        <is>
          <t>2500.00</t>
        </is>
      </c>
    </row>
    <row collapsed="false" customFormat="false" customHeight="false" hidden="false" ht="12.1" outlineLevel="0" r="37">
      <c r="A37" s="5" t="s">
        <f>=HYPERLINK("https://www.leilaoonline.net/lote/detalhe/282967", "065")</f>
      </c>
      <c r="B37" s="4" t="s">
        <f>=HYPERLINK("https://www.leilaoonline.net/lote/detalhe/282967", "veja o vídeo!! CARREGADEIRA DE CANA MASSEY FERGUSON; MODELO 290 4X4; ANO 2007 - EQUIP. TRABALHANDO OPERACIONAL")</f>
      </c>
      <c r="C37" s="4" t="inlineStr">
        <is>
          <t>Lote retirado</t>
        </is>
      </c>
      <c r="D37" s="4" t="inlineStr">
        <is>
          <t>0</t>
        </is>
      </c>
      <c r="E37" s="5" t="inlineStr">
        <is>
          <t>60.000,00</t>
        </is>
      </c>
      <c r="F37" s="4" t="inlineStr">
        <is>
          <t>2500.00</t>
        </is>
      </c>
    </row>
    <row collapsed="false" customFormat="false" customHeight="false" hidden="false" ht="12.1" outlineLevel="0" r="38">
      <c r="A38" s="5" t="s">
        <f>=HYPERLINK("https://www.leilaoonline.net/lote/detalhe/282956", "070")</f>
      </c>
      <c r="B38" s="4" t="s">
        <f>=HYPERLINK("https://www.leilaoonline.net/lote/detalhe/282956", "ROLO COMPACTADOR MULLER; MODELO VAP 70; MOTOR MERCEDES BENZ - EQUIP. OPERACIONAL, TRABALHANDO E VIBRANDO")</f>
      </c>
      <c r="C38" s="4" t="inlineStr">
        <is>
          <t>Lote retirado</t>
        </is>
      </c>
      <c r="D38" s="4" t="inlineStr">
        <is>
          <t>0</t>
        </is>
      </c>
      <c r="E38" s="5" t="inlineStr">
        <is>
          <t>40.000,00</t>
        </is>
      </c>
      <c r="F38" s="4" t="inlineStr">
        <is>
          <t>1750.00</t>
        </is>
      </c>
    </row>
    <row collapsed="false" customFormat="false" customHeight="false" hidden="false" ht="12.1" outlineLevel="0" r="39">
      <c r="A39" s="5" t="s">
        <f>=HYPERLINK("https://www.leilaoonline.net/lote/detalhe/282954", "071")</f>
      </c>
      <c r="B39" s="4" t="s">
        <f>=HYPERLINK("https://www.leilaoonline.net/lote/detalhe/282954", "veja o vídeo!! TRATOR AGRÍCOLA VALTRA; MODELO BH180; ANO 2013 - FUNCIONANDO")</f>
      </c>
      <c r="C39" s="4" t="inlineStr">
        <is>
          <t>Lote retirado</t>
        </is>
      </c>
      <c r="D39" s="4" t="inlineStr">
        <is>
          <t>0</t>
        </is>
      </c>
      <c r="E39" s="5" t="inlineStr">
        <is>
          <t>90.000,00</t>
        </is>
      </c>
      <c r="F39" s="4" t="inlineStr">
        <is>
          <t>2500.00</t>
        </is>
      </c>
    </row>
    <row collapsed="false" customFormat="false" customHeight="false" hidden="false" ht="12.1" outlineLevel="0" r="40">
      <c r="A40" s="5" t="s">
        <f>=HYPERLINK("https://www.leilaoonline.net/lote/detalhe/282958", "072")</f>
      </c>
      <c r="B40" s="4" t="s">
        <f>=HYPERLINK("https://www.leilaoonline.net/lote/detalhe/282958", "veja o vídeo!! TRATOR VALTRA BH 145; ANO 2014 - MOTOR FUNCIONANDO")</f>
      </c>
      <c r="C40" s="4" t="inlineStr">
        <is>
          <t>Não vendido</t>
        </is>
      </c>
      <c r="D40" s="4" t="inlineStr">
        <is>
          <t>9</t>
        </is>
      </c>
      <c r="E40" s="5" t="inlineStr">
        <is>
          <t>100.000,00</t>
        </is>
      </c>
      <c r="F40" s="4" t="inlineStr">
        <is>
          <t>2500.00</t>
        </is>
      </c>
    </row>
    <row collapsed="false" customFormat="false" customHeight="false" hidden="false" ht="12.1" outlineLevel="0" r="41">
      <c r="A41" s="5" t="s">
        <f>=HYPERLINK("https://www.leilaoonline.net/lote/detalhe/282953", "075")</f>
      </c>
      <c r="B41" s="4" t="s">
        <f>=HYPERLINK("https://www.leilaoonline.net/lote/detalhe/282953", "veja o vídeo!! TRATOR AGRÍCOLA CASE; MODELO 340; ANO 2013; APROX. 13.000 HORAS - FUNCIONANDO")</f>
      </c>
      <c r="C41" s="4" t="inlineStr">
        <is>
          <t>Lote retirado</t>
        </is>
      </c>
      <c r="D41" s="4" t="inlineStr">
        <is>
          <t>0</t>
        </is>
      </c>
      <c r="E41" s="5" t="inlineStr">
        <is>
          <t>120.000,00</t>
        </is>
      </c>
      <c r="F41" s="4" t="inlineStr">
        <is>
          <t>2500.00</t>
        </is>
      </c>
    </row>
    <row collapsed="false" customFormat="false" customHeight="false" hidden="false" ht="12.1" outlineLevel="0" r="42">
      <c r="A42" s="5" t="s">
        <f>=HYPERLINK("https://www.leilaoonline.net/lote/detalhe/282970", "080")</f>
      </c>
      <c r="B42" s="4" t="s">
        <f>=HYPERLINK("https://www.leilaoonline.net/lote/detalhe/282970", "veja o vídeo!! EMPILHADEIRA CLARK; 7 TONELADAS; DIESEL - FUNCIONANDO")</f>
      </c>
      <c r="C42" s="4" t="inlineStr">
        <is>
          <t>Não vendido</t>
        </is>
      </c>
      <c r="D42" s="4" t="inlineStr">
        <is>
          <t>22</t>
        </is>
      </c>
      <c r="E42" s="5" t="inlineStr">
        <is>
          <t>41.000,00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=HYPERLINK("https://www.leilaoonline.net/lote/detalhe/282971", "081")</f>
      </c>
      <c r="B43" s="4" t="s">
        <f>=HYPERLINK("https://www.leilaoonline.net/lote/detalhe/282971", "EMPILHADEIRA CLARK; CAP. APROX. 7 TON; À DIESEL; AUTOMÁTICA; MOTOR PERKINS 4CC; SEM IDENT. DE ANO")</f>
      </c>
      <c r="C43" s="4" t="inlineStr">
        <is>
          <t>Não vendido</t>
        </is>
      </c>
      <c r="D43" s="4" t="inlineStr">
        <is>
          <t>22</t>
        </is>
      </c>
      <c r="E43" s="5" t="inlineStr">
        <is>
          <t>30.500,00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=HYPERLINK("https://www.leilaoonline.net/lote/detalhe/282969", "082")</f>
      </c>
      <c r="B44" s="4" t="s">
        <f>=HYPERLINK("https://www.leilaoonline.net/lote/detalhe/282969", "EMPILHADEIRA CLARK C/ CAPACIDADE DE APROX. 7 TON; MOTOR CHEVROLET 6 CILINDROS - FUNC. (NÃO ACOMPANHA CILINDRO DE GÁS)")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25.500,00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=HYPERLINK("https://www.leilaoonline.net/lote/detalhe/282965", "085")</f>
      </c>
      <c r="B45" s="4" t="s">
        <f>=HYPERLINK("https://www.leilaoonline.net/lote/detalhe/282965", "TRANSBORDO PARA GRÃOS; CAP. APROX. 15 TONELADAS; ENGATE RAQUETE; C/ PNEUS DE ALTA FLUTUAÇÃO E BITOLA LARGA")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26.750,00</t>
        </is>
      </c>
      <c r="F45" s="4" t="inlineStr">
        <is>
          <t>1750.00</t>
        </is>
      </c>
    </row>
    <row collapsed="false" customFormat="false" customHeight="false" hidden="false" ht="12.1" outlineLevel="0" r="46">
      <c r="A46" s="5" t="s">
        <f>=HYPERLINK("https://www.leilaoonline.net/lote/detalhe/282972", "090")</f>
      </c>
      <c r="B46" s="4" t="s">
        <f>=HYPERLINK("https://www.leilaoonline.net/lote/detalhe/282972", "GRANECAR; DIESEL; CAPACIDADE 9 TONELADAS - FUNCIONANDO")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15.000,00</t>
        </is>
      </c>
      <c r="F4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2026-05-14T07:30:42.00Z</dcterms:created>
  <dc:creator>Tellks Tecnologia</dc:creator>
  <cp:revision>0</cp:revision>
</cp:coreProperties>
</file>