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PRENSAS, MOTORES, TORNOS, SERRAS, BOMBAS, MISTURADORES,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16/07/2025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=HYPERLINK("https://www.leilaoonline.net/lote/detalhe/286484", "000")</f>
      </c>
      <c r="B11" s="4" t="s">
        <f>=HYPERLINK("https://www.leilaoonline.net/lote/detalhe/286484", "MISTURADOR TIPO RIBOMBLENDER EM AÇO INOX CAPACIDADE 3.000 LITROS")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=HYPERLINK("https://www.leilaoonline.net/lote/detalhe/286470", "001")</f>
      </c>
      <c r="B12" s="4" t="s">
        <f>=HYPERLINK("https://www.leilaoonline.net/lote/detalhe/286470", " MOINHO MARTELO TIGRE LE 53; C/ MOTOR ELÉT. WEG 75 CV")</f>
      </c>
      <c r="C12" s="4" t="inlineStr">
        <is>
          <t>Lote retirado</t>
        </is>
      </c>
      <c r="D12" s="4" t="inlineStr">
        <is>
          <t>0</t>
        </is>
      </c>
      <c r="E12" s="5" t="inlineStr">
        <is>
          <t>10.000,00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=HYPERLINK("https://www.leilaoonline.net/lote/detalhe/286439", "002")</f>
      </c>
      <c r="B13" s="4" t="s">
        <f>=HYPERLINK("https://www.leilaoonline.net/lote/detalhe/286439", " 1 REDUTOR FALK 2100Y2-B, REL. 1:9 P/ MOTOR DE 100 CV; 1 REDUTOR CESTARI HD4/14, REL. 1:29,6; 1 REDUTOR FLENDER H3SH11B, REL. 1:33 P/ MOTOR DE 150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7.500,00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=HYPERLINK("https://www.leilaoonline.net/lote/detalhe/286413", "003")</f>
      </c>
      <c r="B14" s="4" t="s">
        <f>=HYPERLINK("https://www.leilaoonline.net/lote/detalhe/286413", " IMPRESSORA HP DESIGNJET 8000 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=HYPERLINK("https://www.leilaoonline.net/lote/detalhe/286414", "004")</f>
      </c>
      <c r="B15" s="4" t="s">
        <f>=HYPERLINK("https://www.leilaoonline.net/lote/detalhe/286414", " MOTORREDUTOR FLENDER C/ MOTOR SIEMENS DE 40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=HYPERLINK("https://www.leilaoonline.net/lote/detalhe/286517", "005")</f>
      </c>
      <c r="B16" s="4" t="s">
        <f>=HYPERLINK("https://www.leilaoonline.net/lote/detalhe/286517", "[ VÍDEO ] EMPILHADEIRA HYSTER GLP CAPACIDADE 4 TON - FUNCIONANDO")</f>
      </c>
      <c r="C16" s="4" t="inlineStr">
        <is>
          <t>Lote retirado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=HYPERLINK("https://www.leilaoonline.net/lote/detalhe/286427", "006")</f>
      </c>
      <c r="B17" s="4" t="s">
        <f>=HYPERLINK("https://www.leilaoonline.net/lote/detalhe/286427", " Máquina para gelar água")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6.800,00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=HYPERLINK("https://www.leilaoonline.net/lote/detalhe/286451", "007")</f>
      </c>
      <c r="B18" s="4" t="s">
        <f>=HYPERLINK("https://www.leilaoonline.net/lote/detalhe/286451", " APROX. 35 ROSCAS TRANPORTADORAS DIVERSAS")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=HYPERLINK("https://www.leilaoonline.net/lote/detalhe/286428", "008")</f>
      </c>
      <c r="B19" s="4" t="s">
        <f>=HYPERLINK("https://www.leilaoonline.net/lote/detalhe/286428", " Máquina para gelar água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7.550,00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=HYPERLINK("https://www.leilaoonline.net/lote/detalhe/286438", "009")</f>
      </c>
      <c r="B20" s="4" t="s">
        <f>=HYPERLINK("https://www.leilaoonline.net/lote/detalhe/286438", " 1 REDUTOR CESTARI, REL. 1:44 P/ MOTOR DE APROX. 200 CV E 1 REDUTOR TRANSMOTÉCNICA H1217, REL. 1:12 P/ MOTOR DE APROX. 150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=HYPERLINK("https://www.leilaoonline.net/lote/detalhe/286415", "010")</f>
      </c>
      <c r="B21" s="4" t="s">
        <f>=HYPERLINK("https://www.leilaoonline.net/lote/detalhe/286415", " GELADEIRA EM AÇO INOX")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=HYPERLINK("https://www.leilaoonline.net/lote/detalhe/286485", "011")</f>
      </c>
      <c r="B22" s="4" t="s">
        <f>=HYPERLINK("https://www.leilaoonline.net/lote/detalhe/286485", "TAMBORIADOR EM AÇO INOX")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11.000,00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=HYPERLINK("https://www.leilaoonline.net/lote/detalhe/286440", "012")</f>
      </c>
      <c r="B23" s="4" t="s">
        <f>=HYPERLINK("https://www.leilaoonline.net/lote/detalhe/286440", " 1 REDUTOR TRANSMOTÉCNICA H1310, REL. 1:800 E 1 REDUTOR S/ ESPECIFICAÇÕES")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7.500,00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=HYPERLINK("https://www.leilaoonline.net/lote/detalhe/286482", "013")</f>
      </c>
      <c r="B24" s="4" t="s">
        <f>=HYPERLINK("https://www.leilaoonline.net/lote/detalhe/286482", " TANQUE EM AÇO INOX, CAP. 7000 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7.500,00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=HYPERLINK("https://www.leilaoonline.net/lote/detalhe/286486", "014")</f>
      </c>
      <c r="B25" s="4" t="s">
        <f>=HYPERLINK("https://www.leilaoonline.net/lote/detalhe/286486", "GERADORA DE ÁGUA QUENTE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=HYPERLINK("https://www.leilaoonline.net/lote/detalhe/286512", "015")</f>
      </c>
      <c r="B26" s="4" t="s">
        <f>=HYPERLINK("https://www.leilaoonline.net/lote/detalhe/286512", "MOTOR COM REDUTOR CAPACIDADE 75CV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=HYPERLINK("https://www.leilaoonline.net/lote/detalhe/286429", "016")</f>
      </c>
      <c r="B27" s="4" t="s">
        <f>=HYPERLINK("https://www.leilaoonline.net/lote/detalhe/286429", "Peneira Vibratória ( 1.200 diâmetro x 510 de altura ) para indústrias de alimentos - completa com motovibradores  e valvulas rotativas em aço inox - com funil alimentador ( 1.200 diâmetro (boca) x 2.500 altura)")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=HYPERLINK("https://www.leilaoonline.net/lote/detalhe/286430", "017")</f>
      </c>
      <c r="B28" s="4" t="s">
        <f>=HYPERLINK("https://www.leilaoonline.net/lote/detalhe/286430", "Peneira Vibratória ( 1.200 diâmetro x 510 de altura ) para indústrias de alimentos - completa com motovibradores  e valvulas rotativas em aço inox - com funil alimentador ( 1.200 diâmetro (boca) x 2.500 altura)")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=HYPERLINK("https://www.leilaoonline.net/lote/detalhe/286431", "018")</f>
      </c>
      <c r="B29" s="4" t="s">
        <f>=HYPERLINK("https://www.leilaoonline.net/lote/detalhe/286431", "Peneira Vibratória ( 1.200 diâmetro x 510 de altura ) para indústrias de alimentos - completa com motovibradores  e valvulas rotativas em aço inox - com funil alimentador ( 1.200 diâmetro (boca) x 2.500 altura)")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=HYPERLINK("https://www.leilaoonline.net/lote/detalhe/286432", "019")</f>
      </c>
      <c r="B30" s="4" t="s">
        <f>=HYPERLINK("https://www.leilaoonline.net/lote/detalhe/286432", "Peneira Vibratória ( 1.200 diâmetro x 510 de altura ) para indústrias de alimentos - completa com motovibradores  e valvulas rotativas em aço inox - com funil alimentador ( 1.200 diâmetro (boca) x 2.500 altura)")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=HYPERLINK("https://www.leilaoonline.net/lote/detalhe/286433", "020")</f>
      </c>
      <c r="B31" s="4" t="s">
        <f>=HYPERLINK("https://www.leilaoonline.net/lote/detalhe/286433", "Peneira Vibratória ( 1.200 diâmetro x 510 de altura ) para indústrias de alimentos - completa com motovibradores  e valvulas rotativas em aço inox - com funil alimentador ( 1.200 diâmetro (boca) x 2.500 altura)")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=HYPERLINK("https://www.leilaoonline.net/lote/detalhe/286518", "021")</f>
      </c>
      <c r="B32" s="4" t="s">
        <f>=HYPERLINK("https://www.leilaoonline.net/lote/detalhe/286518", "CONJUNTO HIDRÁULICO COM MOTORES WEG DE 20CV ")</f>
      </c>
      <c r="C32" s="4" t="inlineStr">
        <is>
          <t>Lote retirado</t>
        </is>
      </c>
      <c r="D32" s="4" t="inlineStr">
        <is>
          <t>0</t>
        </is>
      </c>
      <c r="E32" s="5" t="inlineStr">
        <is>
          <t>10.000,00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=HYPERLINK("https://www.leilaoonline.net/lote/detalhe/286449", "022")</f>
      </c>
      <c r="B33" s="4" t="s">
        <f>=HYPERLINK("https://www.leilaoonline.net/lote/detalhe/286449", " REDUTOR CESTARI, REL. 1:14 P/ MOTOR DE APROX. 300 CV")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7.500,00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=HYPERLINK("https://www.leilaoonline.net/lote/detalhe/286383", "023")</f>
      </c>
      <c r="B34" s="4" t="s">
        <f>=HYPERLINK("https://www.leilaoonline.net/lote/detalhe/286383", " MOINHO DE BOLAS, CAP. 2000 KG")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7.500,00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=HYPERLINK("https://www.leilaoonline.net/lote/detalhe/286513", "024")</f>
      </c>
      <c r="B35" s="4" t="s">
        <f>=HYPERLINK("https://www.leilaoonline.net/lote/detalhe/286513", "02 PÇS. BOMBAS CENTRÍFUGAS EM AÇO INOX")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10.800,00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=HYPERLINK("https://www.leilaoonline.net/lote/detalhe/286514", "025")</f>
      </c>
      <c r="B36" s="4" t="s">
        <f>=HYPERLINK("https://www.leilaoonline.net/lote/detalhe/286514", "DOBRADEIRA HIDRÁULICA 1 METRO")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=HYPERLINK("https://www.leilaoonline.net/lote/detalhe/286441", "026")</f>
      </c>
      <c r="B37" s="4" t="s">
        <f>=HYPERLINK("https://www.leilaoonline.net/lote/detalhe/286441", " REDUTOR, REL. 1:7 P/ MOTOR DE APROX. 300 CV")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7.500,00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=HYPERLINK("https://www.leilaoonline.net/lote/detalhe/286487", "027")</f>
      </c>
      <c r="B38" s="4" t="s">
        <f>=HYPERLINK("https://www.leilaoonline.net/lote/detalhe/286487", "VENTUINHA COM MOTOR 20CV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5.900,00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=HYPERLINK("https://www.leilaoonline.net/lote/detalhe/286488", "028")</f>
      </c>
      <c r="B39" s="4" t="s">
        <f>=HYPERLINK("https://www.leilaoonline.net/lote/detalhe/286488", "FURADEIRA WEBO MOD. GRADUA 50")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9.500,00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=HYPERLINK("https://www.leilaoonline.net/lote/detalhe/286489", "029")</f>
      </c>
      <c r="B40" s="4" t="s">
        <f>=HYPERLINK("https://www.leilaoonline.net/lote/detalhe/286489", "MÁQUINA PARA SECAGEM DE PLÁSTICO")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12.000,00</t>
        </is>
      </c>
      <c r="F40" s="4" t="inlineStr">
        <is>
          <t>350.00</t>
        </is>
      </c>
    </row>
    <row collapsed="false" customFormat="false" customHeight="false" hidden="false" ht="12.1" outlineLevel="0" r="41">
      <c r="A41" s="5" t="s">
        <f>=HYPERLINK("https://www.leilaoonline.net/lote/detalhe/286490", "030")</f>
      </c>
      <c r="B41" s="4" t="s">
        <f>=HYPERLINK("https://www.leilaoonline.net/lote/detalhe/286490", "VENTUINHA COM MOTOR 40 CV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11.000,00</t>
        </is>
      </c>
      <c r="F41" s="4" t="inlineStr">
        <is>
          <t>350.00</t>
        </is>
      </c>
    </row>
    <row collapsed="false" customFormat="false" customHeight="false" hidden="false" ht="12.1" outlineLevel="0" r="42">
      <c r="A42" s="5" t="s">
        <f>=HYPERLINK("https://www.leilaoonline.net/lote/detalhe/286491", "031")</f>
      </c>
      <c r="B42" s="4" t="s">
        <f>=HYPERLINK("https://www.leilaoonline.net/lote/detalhe/286491", "01 UN. - MAQUINA DE CORTAR PISO A GASOLINA")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=HYPERLINK("https://www.leilaoonline.net/lote/detalhe/286492", "032")</f>
      </c>
      <c r="B43" s="4" t="s">
        <f>=HYPERLINK("https://www.leilaoonline.net/lote/detalhe/286492", "03 UN. - ROLO TRITURADOR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=HYPERLINK("https://www.leilaoonline.net/lote/detalhe/286500", "033")</f>
      </c>
      <c r="B44" s="4" t="s">
        <f>=HYPERLINK("https://www.leilaoonline.net/lote/detalhe/286500", " VENTUINHA COM MOTOR 100CV")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14.500,00</t>
        </is>
      </c>
      <c r="F44" s="4" t="inlineStr">
        <is>
          <t>350.00</t>
        </is>
      </c>
    </row>
    <row collapsed="false" customFormat="false" customHeight="false" hidden="false" ht="12.1" outlineLevel="0" r="45">
      <c r="A45" s="5" t="s">
        <f>=HYPERLINK("https://www.leilaoonline.net/lote/detalhe/286498", "034")</f>
      </c>
      <c r="B45" s="4" t="s">
        <f>=HYPERLINK("https://www.leilaoonline.net/lote/detalhe/286498", " MOTOREDUTOR (MOTOR WEG 150CV) - REDUÇÃO 1:32")</f>
      </c>
      <c r="C45" s="4" t="inlineStr">
        <is>
          <t>Vendido</t>
        </is>
      </c>
      <c r="D45" s="4" t="inlineStr">
        <is>
          <t>2</t>
        </is>
      </c>
      <c r="E45" s="5" t="inlineStr">
        <is>
          <t>19.999,00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=HYPERLINK("https://www.leilaoonline.net/lote/detalhe/286499", "035")</f>
      </c>
      <c r="B46" s="4" t="s">
        <f>=HYPERLINK("https://www.leilaoonline.net/lote/detalhe/286499", " MOTOREDUTOR (MOTOR WEG 150CV) - REDUÇÃO 1:32")</f>
      </c>
      <c r="C46" s="4" t="inlineStr">
        <is>
          <t>Vendido</t>
        </is>
      </c>
      <c r="D46" s="4" t="inlineStr">
        <is>
          <t>2</t>
        </is>
      </c>
      <c r="E46" s="5" t="inlineStr">
        <is>
          <t>19.999,00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=HYPERLINK("https://www.leilaoonline.net/lote/detalhe/286497", "036")</f>
      </c>
      <c r="B47" s="4" t="s">
        <f>=HYPERLINK("https://www.leilaoonline.net/lote/detalhe/286497", " 01 CALANDRA")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6.000,00</t>
        </is>
      </c>
      <c r="F47" s="4" t="inlineStr">
        <is>
          <t>350.00</t>
        </is>
      </c>
    </row>
    <row collapsed="false" customFormat="false" customHeight="false" hidden="false" ht="12.1" outlineLevel="0" r="48">
      <c r="A48" s="5" t="s">
        <f>=HYPERLINK("https://www.leilaoonline.net/lote/detalhe/286495", "037")</f>
      </c>
      <c r="B48" s="4" t="s">
        <f>=HYPERLINK("https://www.leilaoonline.net/lote/detalhe/286495", " 1 BOMBA KSB")</f>
      </c>
      <c r="C48" s="4" t="inlineStr">
        <is>
          <t>Vendido</t>
        </is>
      </c>
      <c r="D48" s="4" t="inlineStr">
        <is>
          <t>2</t>
        </is>
      </c>
      <c r="E48" s="5" t="inlineStr">
        <is>
          <t>4.500,00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=HYPERLINK("https://www.leilaoonline.net/lote/detalhe/286412", "038")</f>
      </c>
      <c r="B49" s="4" t="s">
        <f>=HYPERLINK("https://www.leilaoonline.net/lote/detalhe/286412", " FORNO TURBO ELÉTRICO GASTROMAQ")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=HYPERLINK("https://www.leilaoonline.net/lote/detalhe/286493", "039")</f>
      </c>
      <c r="B50" s="4" t="s">
        <f>=HYPERLINK("https://www.leilaoonline.net/lote/detalhe/286493", " 01 PRENSA")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6.900,00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=HYPERLINK("https://www.leilaoonline.net/lote/detalhe/286515", "040")</f>
      </c>
      <c r="B51" s="4" t="s">
        <f>=HYPERLINK("https://www.leilaoonline.net/lote/detalhe/286515", "GUILHOTINA IMAG 2 METROS")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=HYPERLINK("https://www.leilaoonline.net/lote/detalhe/286496", "041")</f>
      </c>
      <c r="B52" s="4" t="s">
        <f>=HYPERLINK("https://www.leilaoonline.net/lote/detalhe/286496", " 02 - BOMBAS COM MOTOR WEG 20CV")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=HYPERLINK("https://www.leilaoonline.net/lote/detalhe/286494", "042")</f>
      </c>
      <c r="B53" s="4" t="s">
        <f>=HYPERLINK("https://www.leilaoonline.net/lote/detalhe/286494", " 02 - BOMBAS COM MOTOR WEG 20CV")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=HYPERLINK("https://www.leilaoonline.net/lote/detalhe/286501", "043")</f>
      </c>
      <c r="B54" s="4" t="s">
        <f>=HYPERLINK("https://www.leilaoonline.net/lote/detalhe/286501", "FURADEIRA YADOYA")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=HYPERLINK("https://www.leilaoonline.net/lote/detalhe/286502", "044")</f>
      </c>
      <c r="B55" s="4" t="s">
        <f>=HYPERLINK("https://www.leilaoonline.net/lote/detalhe/286502", "MOINHO FACA SEIBT")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11.500,00</t>
        </is>
      </c>
      <c r="F55" s="4" t="inlineStr">
        <is>
          <t>350.00</t>
        </is>
      </c>
    </row>
    <row collapsed="false" customFormat="false" customHeight="false" hidden="false" ht="12.1" outlineLevel="0" r="56">
      <c r="A56" s="5" t="s">
        <f>=HYPERLINK("https://www.leilaoonline.net/lote/detalhe/286503", "045")</f>
      </c>
      <c r="B56" s="4" t="s">
        <f>=HYPERLINK("https://www.leilaoonline.net/lote/detalhe/286503", "GUINCHO COM MOTOREDUTOR DE 15 CV")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=HYPERLINK("https://www.leilaoonline.net/lote/detalhe/286504", "046")</f>
      </c>
      <c r="B57" s="4" t="s">
        <f>=HYPERLINK("https://www.leilaoonline.net/lote/detalhe/286504", "GUINCHO COM MOTOREDUTOR DE 15 CV")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8.000,00</t>
        </is>
      </c>
      <c r="F57" s="4" t="inlineStr">
        <is>
          <t>350.00</t>
        </is>
      </c>
    </row>
    <row collapsed="false" customFormat="false" customHeight="false" hidden="false" ht="12.1" outlineLevel="0" r="58">
      <c r="A58" s="5" t="s">
        <f>=HYPERLINK("https://www.leilaoonline.net/lote/detalhe/286505", "047")</f>
      </c>
      <c r="B58" s="4" t="s">
        <f>=HYPERLINK("https://www.leilaoonline.net/lote/detalhe/286505", "GUINCHO COM MOTOREDUTOR DE 15 CV")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8.000,00</t>
        </is>
      </c>
      <c r="F58" s="4" t="inlineStr">
        <is>
          <t>350.00</t>
        </is>
      </c>
    </row>
    <row collapsed="false" customFormat="false" customHeight="false" hidden="false" ht="12.1" outlineLevel="0" r="59">
      <c r="A59" s="5" t="s">
        <f>=HYPERLINK("https://www.leilaoonline.net/lote/detalhe/286506", "048")</f>
      </c>
      <c r="B59" s="4" t="s">
        <f>=HYPERLINK("https://www.leilaoonline.net/lote/detalhe/286506", "GUINCHO COM MOTOREDUTOR DE 15 CV")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8.000,00</t>
        </is>
      </c>
      <c r="F59" s="4" t="inlineStr">
        <is>
          <t>350.00</t>
        </is>
      </c>
    </row>
    <row collapsed="false" customFormat="false" customHeight="false" hidden="false" ht="12.1" outlineLevel="0" r="60">
      <c r="A60" s="5" t="s">
        <f>=HYPERLINK("https://www.leilaoonline.net/lote/detalhe/286507", "049")</f>
      </c>
      <c r="B60" s="4" t="s">
        <f>=HYPERLINK("https://www.leilaoonline.net/lote/detalhe/286507", "01 UN. BOMBA CENTRIFUGA COM MOTOR WEG 20 CV")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=HYPERLINK("https://www.leilaoonline.net/lote/detalhe/286508", "050")</f>
      </c>
      <c r="B61" s="4" t="s">
        <f>=HYPERLINK("https://www.leilaoonline.net/lote/detalhe/286508", "01 BALANCIM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1.550,00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=HYPERLINK("https://www.leilaoonline.net/lote/detalhe/286509", "051")</f>
      </c>
      <c r="B62" s="4" t="s">
        <f>=HYPERLINK("https://www.leilaoonline.net/lote/detalhe/286509", "PONTE ROLANTE CAP. 1 TON.")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4.800,00</t>
        </is>
      </c>
      <c r="F62" s="4" t="inlineStr">
        <is>
          <t>350.00</t>
        </is>
      </c>
    </row>
    <row collapsed="false" customFormat="false" customHeight="false" hidden="false" ht="12.1" outlineLevel="0" r="63">
      <c r="A63" s="5" t="s">
        <f>=HYPERLINK("https://www.leilaoonline.net/lote/detalhe/286510", "052")</f>
      </c>
      <c r="B63" s="4" t="s">
        <f>=HYPERLINK("https://www.leilaoonline.net/lote/detalhe/286510", "PANELA INDUSTRIAL EM AÇO CAP. 100LTS.")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2.100,00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=HYPERLINK("https://www.leilaoonline.net/lote/detalhe/286511", "053")</f>
      </c>
      <c r="B64" s="4" t="s">
        <f>=HYPERLINK("https://www.leilaoonline.net/lote/detalhe/286511", "GAIOLA EM AÇO INOX")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1.650,00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=HYPERLINK("https://www.leilaoonline.net/lote/detalhe/286516", "054")</f>
      </c>
      <c r="B65" s="4" t="s">
        <f>=HYPERLINK("https://www.leilaoonline.net/lote/detalhe/286516", "COMPACTADOR WEBER MOD. SRX 65")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2.600,00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=HYPERLINK("https://www.leilaoonline.net/lote/detalhe/286519", "055")</f>
      </c>
      <c r="B66" s="4" t="s">
        <f>=HYPERLINK("https://www.leilaoonline.net/lote/detalhe/286519", "BOMBA POSITIVA DE FERRO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8.500,00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=HYPERLINK("https://www.leilaoonline.net/lote/detalhe/286520", "056")</f>
      </c>
      <c r="B67" s="4" t="s">
        <f>=HYPERLINK("https://www.leilaoonline.net/lote/detalhe/286520", "REDUTOR FALK CAPACIDADE 100HP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15.000,00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=HYPERLINK("https://www.leilaoonline.net/lote/detalhe/286521", "057")</f>
      </c>
      <c r="B68" s="4" t="s">
        <f>=HYPERLINK("https://www.leilaoonline.net/lote/detalhe/286521", "REDUTOR FALK CAPACIDADE 100HP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15.000,00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=HYPERLINK("https://www.leilaoonline.net/lote/detalhe/286409", "058")</f>
      </c>
      <c r="B69" s="4" t="s">
        <f>=HYPERLINK("https://www.leilaoonline.net/lote/detalhe/286409", " Forno a gás com três portas e bandejas")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=HYPERLINK("https://www.leilaoonline.net/lote/detalhe/286522", "059")</f>
      </c>
      <c r="B70" s="4" t="s">
        <f>=HYPERLINK("https://www.leilaoonline.net/lote/detalhe/286522", "BOMBA DE ALTA PRESSÃO CAPAC. 20CV")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5.800,00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=HYPERLINK("https://www.leilaoonline.net/lote/detalhe/286523", "060")</f>
      </c>
      <c r="B71" s="4" t="s">
        <f>=HYPERLINK("https://www.leilaoonline.net/lote/detalhe/286523", "DOBRADEIRA DE 2 MTS.")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6.800,00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=HYPERLINK("https://www.leilaoonline.net/lote/detalhe/286524", "061")</f>
      </c>
      <c r="B72" s="4" t="s">
        <f>=HYPERLINK("https://www.leilaoonline.net/lote/detalhe/286524", "LIXADEIRA  BALDAN")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3.800,00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=HYPERLINK("https://www.leilaoonline.net/lote/detalhe/286525", "062")</f>
      </c>
      <c r="B73" s="4" t="s">
        <f>=HYPERLINK("https://www.leilaoonline.net/lote/detalhe/286525", "DOBRADEIRA  IMAG DE 2 MTS.")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6.800,00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=HYPERLINK("https://www.leilaoonline.net/lote/detalhe/286526", "063")</f>
      </c>
      <c r="B74" s="4" t="s">
        <f>=HYPERLINK("https://www.leilaoonline.net/lote/detalhe/286526", "CALANDRA DE 1 MTS.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6.800,00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=HYPERLINK("https://www.leilaoonline.net/lote/detalhe/286527", "064")</f>
      </c>
      <c r="B75" s="4" t="s">
        <f>=HYPERLINK("https://www.leilaoonline.net/lote/detalhe/286527", "DOBRADEIRA NEWTON DE 2 MTS.")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6.800,00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=HYPERLINK("https://www.leilaoonline.net/lote/detalhe/287892", "065")</f>
      </c>
      <c r="B76" s="4" t="s">
        <f>=HYPERLINK("https://www.leilaoonline.net/lote/detalhe/287892", "TORTORNO DE BANCADA JOINVILLE SA.NO DE BANCADA JOINVILLE SA.")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5.900,00</t>
        </is>
      </c>
      <c r="F76" s="4" t="inlineStr">
        <is>
          <t>350.00</t>
        </is>
      </c>
    </row>
    <row collapsed="false" customFormat="false" customHeight="false" hidden="false" ht="12.1" outlineLevel="0" r="77">
      <c r="A77" s="5" t="s">
        <f>=HYPERLINK("https://www.leilaoonline.net/lote/detalhe/286411", "068")</f>
      </c>
      <c r="B77" s="4" t="s">
        <f>=HYPERLINK("https://www.leilaoonline.net/lote/detalhe/286411", " Tamboriador")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2.900,00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=HYPERLINK("https://www.leilaoonline.net/lote/detalhe/286410", "070")</f>
      </c>
      <c r="B78" s="4" t="s">
        <f>=HYPERLINK("https://www.leilaoonline.net/lote/detalhe/286410", " Batedeira com tacho inox, perfecta curitiba")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6.000,00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=HYPERLINK("https://www.leilaoonline.net/lote/detalhe/286377", "107")</f>
      </c>
      <c r="B79" s="4" t="s">
        <f>=HYPERLINK("https://www.leilaoonline.net/lote/detalhe/286377", " MÁQUINA P/ TINGIMENTO EM AÇO INOX, DIM. 1,5X0,9X0,8 M")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=HYPERLINK("https://www.leilaoonline.net/lote/detalhe/286386", "108")</f>
      </c>
      <c r="B80" s="4" t="s">
        <f>=HYPERLINK("https://www.leilaoonline.net/lote/detalhe/286386", " TAMBOREADOR EM AÇO CARBONO, DIÂM. 0,8 E COMP. 1 M")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3.100,00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=HYPERLINK("https://www.leilaoonline.net/lote/detalhe/286381", "111")</f>
      </c>
      <c r="B81" s="4" t="s">
        <f>=HYPERLINK("https://www.leilaoonline.net/lote/detalhe/286381", " TANQUE RETANGULAR EM AÇO INOX, CAP. 3000 L, DIM. 3,65X1,8X0,6 M")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12.500,00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=HYPERLINK("https://www.leilaoonline.net/lote/detalhe/286379", "112")</f>
      </c>
      <c r="B82" s="4" t="s">
        <f>=HYPERLINK("https://www.leilaoonline.net/lote/detalhe/286379", " 2 CONTAINERS EM AÇO INOX. CAP. 1000 L, DIM. 1X1,15X0,85 M")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=HYPERLINK("https://www.leilaoonline.net/lote/detalhe/286388", "119")</f>
      </c>
      <c r="B83" s="4" t="s">
        <f>=HYPERLINK("https://www.leilaoonline.net/lote/detalhe/286388", " EXTRUSORA PUGLIESE TIPO: A20, ANO: 1973")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10.000,00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=HYPERLINK("https://www.leilaoonline.net/lote/detalhe/287873", "120")</f>
      </c>
      <c r="B84" s="4" t="s">
        <f>=HYPERLINK("https://www.leilaoonline.net/lote/detalhe/287873", " DOBRADEIRA; COMP. 2 M")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4.800,00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=HYPERLINK("https://www.leilaoonline.net/lote/detalhe/286387", "124")</f>
      </c>
      <c r="B85" s="4" t="s">
        <f>=HYPERLINK("https://www.leilaoonline.net/lote/detalhe/286387", " TORNO XERVITT. OBS.: FALTANDO PEÇAS")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=HYPERLINK("https://www.leilaoonline.net/lote/detalhe/286378", "126")</f>
      </c>
      <c r="B86" s="4" t="s">
        <f>=HYPERLINK("https://www.leilaoonline.net/lote/detalhe/286378", " REDUTOR CESTARI HD10, REL. 1:49 P/ MOTOR DE APROX. 50 CV")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11.500,00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=HYPERLINK("https://www.leilaoonline.net/lote/detalhe/286395", "141")</f>
      </c>
      <c r="B87" s="4" t="s">
        <f>=HYPERLINK("https://www.leilaoonline.net/lote/detalhe/286395", " PRENSA P/ CALÇADOS")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3.100,00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=HYPERLINK("https://www.leilaoonline.net/lote/detalhe/286394", "142")</f>
      </c>
      <c r="B88" s="4" t="s">
        <f>=HYPERLINK("https://www.leilaoonline.net/lote/detalhe/286394", " TORNO AUTOMÁTICO CVA Nº8")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=HYPERLINK("https://www.leilaoonline.net/lote/detalhe/286380", "144")</f>
      </c>
      <c r="B89" s="4" t="s">
        <f>=HYPERLINK("https://www.leilaoonline.net/lote/detalhe/286380", " 1 MOTOVIBRADOR FRIEDRICH, POT. 4 KW E 1 MOTOVIBRADOR S/ ESPECIFICAÇÕES")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7.000,00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=HYPERLINK("https://www.leilaoonline.net/lote/detalhe/286398", "147")</f>
      </c>
      <c r="B90" s="4" t="s">
        <f>=HYPERLINK("https://www.leilaoonline.net/lote/detalhe/286398", " EXTRUSORA DE MASSA, DIM. 1,35X0,6 M")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=HYPERLINK("https://www.leilaoonline.net/lote/detalhe/286406", "163")</f>
      </c>
      <c r="B91" s="4" t="s">
        <f>=HYPERLINK("https://www.leilaoonline.net/lote/detalhe/286406", " 2 BATEDEIRAS INCO TIPO P18")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7.200,00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=HYPERLINK("https://www.leilaoonline.net/lote/detalhe/286403", "180")</f>
      </c>
      <c r="B92" s="4" t="s">
        <f>=HYPERLINK("https://www.leilaoonline.net/lote/detalhe/286403", " FILTRO MANGA C/ 8 MANGAS")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=HYPERLINK("https://www.leilaoonline.net/lote/detalhe/286404", "182")</f>
      </c>
      <c r="B93" s="4" t="s">
        <f>=HYPERLINK("https://www.leilaoonline.net/lote/detalhe/286404", " SECADORA, CAP. 15 KG, C/ MOTOR DE 1 CV")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=HYPERLINK("https://www.leilaoonline.net/lote/detalhe/286405", "186")</f>
      </c>
      <c r="B94" s="4" t="s">
        <f>=HYPERLINK("https://www.leilaoonline.net/lote/detalhe/286405", " MISTURADOR")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=HYPERLINK("https://www.leilaoonline.net/lote/detalhe/286407", "187")</f>
      </c>
      <c r="B95" s="4" t="s">
        <f>=HYPERLINK("https://www.leilaoonline.net/lote/detalhe/286407", " MISTURADOR")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6.000,00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=HYPERLINK("https://www.leilaoonline.net/lote/detalhe/286402", "189")</f>
      </c>
      <c r="B96" s="4" t="s">
        <f>=HYPERLINK("https://www.leilaoonline.net/lote/detalhe/286402", " PRENSA C/ UNIDADE HIDRÁULICA")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=HYPERLINK("https://www.leilaoonline.net/lote/detalhe/286408", "195")</f>
      </c>
      <c r="B97" s="4" t="s">
        <f>=HYPERLINK("https://www.leilaoonline.net/lote/detalhe/286408", " REDUTOR, PESO APROX. 2 T")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6.000,00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=HYPERLINK("https://www.leilaoonline.net/lote/detalhe/286423", "215")</f>
      </c>
      <c r="B98" s="4" t="s">
        <f>=HYPERLINK("https://www.leilaoonline.net/lote/detalhe/286423", " GANCHO TIPO MOITÃO; CAP. 80T")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7.000,00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=HYPERLINK("https://www.leilaoonline.net/lote/detalhe/286419", "229")</f>
      </c>
      <c r="B99" s="4" t="s">
        <f>=HYPERLINK("https://www.leilaoonline.net/lote/detalhe/286419", " TANQUE COM BATEDOR E SERPENTINA; CAP. 1200L")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12.000,00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=HYPERLINK("https://www.leilaoonline.net/lote/detalhe/286425", "230")</f>
      </c>
      <c r="B100" s="4" t="s">
        <f>=HYPERLINK("https://www.leilaoonline.net/lote/detalhe/286425", " MÁQUINA DE PÓ")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3.800,00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=HYPERLINK("https://www.leilaoonline.net/lote/detalhe/286418", "231")</f>
      </c>
      <c r="B101" s="4" t="s">
        <f>=HYPERLINK("https://www.leilaoonline.net/lote/detalhe/286418", " EIXO PARA ESTEIRA C/ MOTORREDUTOR SEW 20 CV")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12.000,00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=HYPERLINK("https://www.leilaoonline.net/lote/detalhe/286426", "238")</f>
      </c>
      <c r="B102" s="4" t="s">
        <f>=HYPERLINK("https://www.leilaoonline.net/lote/detalhe/286426", " LAVADORA INDUSTRIAL EM INOX C/ MOTOR WEG 7,5 CV 8 PÓLOS")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9.000,00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=HYPERLINK("https://www.leilaoonline.net/lote/detalhe/286416", "239")</f>
      </c>
      <c r="B103" s="4" t="s">
        <f>=HYPERLINK("https://www.leilaoonline.net/lote/detalhe/286416", " LAVADORA INDUSTRIAL EM INOX C/ MOTOR WEG 7,5 CV 8 PÓLOS")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9.000,00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=HYPERLINK("https://www.leilaoonline.net/lote/detalhe/286422", "240")</f>
      </c>
      <c r="B104" s="4" t="s">
        <f>=HYPERLINK("https://www.leilaoonline.net/lote/detalhe/286422", " LAVADORA INDUSTRIAL EM INOX C/ MOTOR WEG 7,5 CV 8 PÓLOS")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9.000,00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=HYPERLINK("https://www.leilaoonline.net/lote/detalhe/286417", "241")</f>
      </c>
      <c r="B105" s="4" t="s">
        <f>=HYPERLINK("https://www.leilaoonline.net/lote/detalhe/286417", " MODELADORA")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3.500,00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=HYPERLINK("https://www.leilaoonline.net/lote/detalhe/286421", "242")</f>
      </c>
      <c r="B106" s="4" t="s">
        <f>=HYPERLINK("https://www.leilaoonline.net/lote/detalhe/286421", " BATEDEIRA INDUSTRIAL PERFECTA CURITIBA; POT. 1,5 KW; CAP. 50 L")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=HYPERLINK("https://www.leilaoonline.net/lote/detalhe/286424", "250")</f>
      </c>
      <c r="B107" s="4" t="s">
        <f>=HYPERLINK("https://www.leilaoonline.net/lote/detalhe/286424", " REDUTOR WÜLFEL; REL.: 1:5")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12.200,00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=HYPERLINK("https://www.leilaoonline.net/lote/detalhe/286420", "252")</f>
      </c>
      <c r="B108" s="4" t="s">
        <f>=HYPERLINK("https://www.leilaoonline.net/lote/detalhe/286420", " REDUTOR TRANSMOTÉCNICA; REL.: 1:125")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6.000,00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=HYPERLINK("https://www.leilaoonline.net/lote/detalhe/286397", "651")</f>
      </c>
      <c r="B109" s="4" t="s">
        <f>=HYPERLINK("https://www.leilaoonline.net/lote/detalhe/286397", " BOMBA DE VÁCUO OMEL C/ MOTOR ELÉTRICO 10 CV")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=HYPERLINK("https://www.leilaoonline.net/lote/detalhe/286382", "654")</f>
      </c>
      <c r="B110" s="4" t="s">
        <f>=HYPERLINK("https://www.leilaoonline.net/lote/detalhe/286382", " EXAUSTOR S/ ESPECIFICAÇÕES")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=HYPERLINK("https://www.leilaoonline.net/lote/detalhe/286385", "659")</f>
      </c>
      <c r="B111" s="4" t="s">
        <f>=HYPERLINK("https://www.leilaoonline.net/lote/detalhe/286385", " ESTUFA EM INOX C/ BANDEJA E 2 PORTAS")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10.400,00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=HYPERLINK("https://www.leilaoonline.net/lote/detalhe/286389", "661")</f>
      </c>
      <c r="B112" s="4" t="s">
        <f>=HYPERLINK("https://www.leilaoonline.net/lote/detalhe/286389", " 2 ESTUFAS TIPO MUFLA")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2.200,00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=HYPERLINK("https://www.leilaoonline.net/lote/detalhe/286396", "663")</f>
      </c>
      <c r="B113" s="4" t="s">
        <f>=HYPERLINK("https://www.leilaoonline.net/lote/detalhe/286396", " TÚNEL DE ENCOLHIMENTO S/ ESPECIFICAÇÕES")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13.000,00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=HYPERLINK("https://www.leilaoonline.net/lote/detalhe/286390", "665")</f>
      </c>
      <c r="B114" s="4" t="s">
        <f>=HYPERLINK("https://www.leilaoonline.net/lote/detalhe/286390", " MOINHO DE BOLAS S/ ESPECIFICAÇÕES")</f>
      </c>
      <c r="C114" s="4" t="inlineStr">
        <is>
          <t>Não vendido</t>
        </is>
      </c>
      <c r="D114" s="4" t="inlineStr">
        <is>
          <t>1</t>
        </is>
      </c>
      <c r="E114" s="5" t="inlineStr">
        <is>
          <t>2.400,00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=HYPERLINK("https://www.leilaoonline.net/lote/detalhe/286384", "673")</f>
      </c>
      <c r="B115" s="4" t="s">
        <f>=HYPERLINK("https://www.leilaoonline.net/lote/detalhe/286384", " 2 COMPRESSOR DE AR WAYNE 240 PÉS, SEM MOTOR")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10.000,00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=HYPERLINK("https://www.leilaoonline.net/lote/detalhe/286393", "674")</f>
      </c>
      <c r="B116" s="4" t="s">
        <f>=HYPERLINK("https://www.leilaoonline.net/lote/detalhe/286393", " EXAUSTOR C/ MOTOR")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=HYPERLINK("https://www.leilaoonline.net/lote/detalhe/286391", "677")</f>
      </c>
      <c r="B117" s="4" t="s">
        <f>=HYPERLINK("https://www.leilaoonline.net/lote/detalhe/286391", " AFIADORA DE FERRAMENTAS PB")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1.800,00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=HYPERLINK("https://www.leilaoonline.net/lote/detalhe/286392", "679")</f>
      </c>
      <c r="B118" s="4" t="s">
        <f>=HYPERLINK("https://www.leilaoonline.net/lote/detalhe/286392", " EXAUSTOR S/ ESPECIFICAÇÕES")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1.600,00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=HYPERLINK("https://www.leilaoonline.net/lote/detalhe/286400", "688")</f>
      </c>
      <c r="B119" s="4" t="s">
        <f>=HYPERLINK("https://www.leilaoonline.net/lote/detalhe/286400", " EXTRUSORA DORST TIPO: V10SP, ANO: 1969")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7.000,00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=HYPERLINK("https://www.leilaoonline.net/lote/detalhe/286399", "694")</f>
      </c>
      <c r="B120" s="4" t="s">
        <f>=HYPERLINK("https://www.leilaoonline.net/lote/detalhe/286399", " 2 EXAUSTORES (APENAS 1 COM MOTOR)")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4.000,00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=HYPERLINK("https://www.leilaoonline.net/lote/detalhe/286401", "701")</f>
      </c>
      <c r="B121" s="4" t="s">
        <f>=HYPERLINK("https://www.leilaoonline.net/lote/detalhe/286401", " VARREDEIRA INDUSTRIAL ELECTROLUX")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=HYPERLINK("https://www.leilaoonline.net/lote/detalhe/286442", "1002")</f>
      </c>
      <c r="B122" s="4" t="s">
        <f>=HYPERLINK("https://www.leilaoonline.net/lote/detalhe/286442", " PRENSA HIDRÁULICA LUXOR LCN, CAP. 5 T")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7.000,00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=HYPERLINK("https://www.leilaoonline.net/lote/detalhe/286434", "1003")</f>
      </c>
      <c r="B123" s="4" t="s">
        <f>=HYPERLINK("https://www.leilaoonline.net/lote/detalhe/286434", " SERRA DE FITA RONEMAK AC 300, ANO: 1992")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3.800,00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=HYPERLINK("https://www.leilaoonline.net/lote/detalhe/286436", "1005")</f>
      </c>
      <c r="B124" s="4" t="s">
        <f>=HYPERLINK("https://www.leilaoonline.net/lote/detalhe/286436", " VENTOINHA COM QUEIMADOR E MOTOR ELÉTRICO 7,5 CV")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6.000,00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=HYPERLINK("https://www.leilaoonline.net/lote/detalhe/286435", "1006")</f>
      </c>
      <c r="B125" s="4" t="s">
        <f>=HYPERLINK("https://www.leilaoonline.net/lote/detalhe/286435", " 3 ESTEIRAS ELETROMAGNÉTICAS EM AÇO INOX")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13.000,00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=HYPERLINK("https://www.leilaoonline.net/lote/detalhe/286444", "1024")</f>
      </c>
      <c r="B126" s="4" t="s">
        <f>=HYPERLINK("https://www.leilaoonline.net/lote/detalhe/286444", " MOTORREDUTOR SEW, REL. 1: 192, COM MOTOR ELÉTRICO 40 CV, 2 PÓLOS, 380/660 V")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8.000,00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=HYPERLINK("https://www.leilaoonline.net/lote/detalhe/286443", "1029")</f>
      </c>
      <c r="B127" s="4" t="s">
        <f>=HYPERLINK("https://www.leilaoonline.net/lote/detalhe/286443", " 1 REDUTOR TRANSMOTÉCNICA H1213, REL. 1:20 E 1 REDUTOR S/ ESPECIFICAÇÕES")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8.000,00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=HYPERLINK("https://www.leilaoonline.net/lote/detalhe/286437", "1030")</f>
      </c>
      <c r="B128" s="4" t="s">
        <f>=HYPERLINK("https://www.leilaoonline.net/lote/detalhe/286437", " 11 MOTORES ESTACIONÁRIOS DYNAPAC")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4.000,00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=HYPERLINK("https://www.leilaoonline.net/lote/detalhe/286446", "1057")</f>
      </c>
      <c r="B129" s="4" t="s">
        <f>=HYPERLINK("https://www.leilaoonline.net/lote/detalhe/286446", " CENTRÍFUGA EM AÇO INOX DIÂM. 1,8 M E ALTURA 1 M")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13.000,00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=HYPERLINK("https://www.leilaoonline.net/lote/detalhe/286445", "1061")</f>
      </c>
      <c r="B130" s="4" t="s">
        <f>=HYPERLINK("https://www.leilaoonline.net/lote/detalhe/286445", " ALIMENTADOR VIBRATÓRIO C/ MOTOR ELÉTRICO 2 CV")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13.000,00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=HYPERLINK("https://www.leilaoonline.net/lote/detalhe/286450", "1070")</f>
      </c>
      <c r="B131" s="4" t="s">
        <f>=HYPERLINK("https://www.leilaoonline.net/lote/detalhe/286450", " ESTEIRA TRANSPORTADORA C/ MOTORREDUTOR SEW, REL. 1:23,2, POT. 0,75 KW; COMP. 5 M")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=HYPERLINK("https://www.leilaoonline.net/lote/detalhe/286453", "1076")</f>
      </c>
      <c r="B132" s="4" t="s">
        <f>=HYPERLINK("https://www.leilaoonline.net/lote/detalhe/286453", " VÁLVULA ROTATIVA CONDOR EM AÇO INOX")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13.000,00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=HYPERLINK("https://www.leilaoonline.net/lote/detalhe/286457", "1078")</f>
      </c>
      <c r="B133" s="4" t="s">
        <f>=HYPERLINK("https://www.leilaoonline.net/lote/detalhe/286457", " REDUTOR, REL. 1:60 P/ MOTOR DE 20 CV")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8.000,00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=HYPERLINK("https://www.leilaoonline.net/lote/detalhe/286456", "1080")</f>
      </c>
      <c r="B134" s="4" t="s">
        <f>=HYPERLINK("https://www.leilaoonline.net/lote/detalhe/286456", " EXAUSTOR PROJELMEC")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7.000,00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=HYPERLINK("https://www.leilaoonline.net/lote/detalhe/286455", "1082")</f>
      </c>
      <c r="B135" s="4" t="s">
        <f>=HYPERLINK("https://www.leilaoonline.net/lote/detalhe/286455", " 1 GUILHOTINA PEXTO F3354")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10.000,00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=HYPERLINK("https://www.leilaoonline.net/lote/detalhe/286452", "1087")</f>
      </c>
      <c r="B136" s="4" t="s">
        <f>=HYPERLINK("https://www.leilaoonline.net/lote/detalhe/286452", " CALHA VIBRATÓRIA, DIM. 2X0,9 M")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8.000,00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=HYPERLINK("https://www.leilaoonline.net/lote/detalhe/286448", "1088")</f>
      </c>
      <c r="B137" s="4" t="s">
        <f>=HYPERLINK("https://www.leilaoonline.net/lote/detalhe/286448", " CALHA VIBRATÓRIA, DIM. 3X0,9 M")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10.000,00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=HYPERLINK("https://www.leilaoonline.net/lote/detalhe/286447", "1089")</f>
      </c>
      <c r="B138" s="4" t="s">
        <f>=HYPERLINK("https://www.leilaoonline.net/lote/detalhe/286447", " LAVADORA DE PEÇAS EM AÇO INOX, DIM. 1,3X0,85 M")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5.000,00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=HYPERLINK("https://www.leilaoonline.net/lote/detalhe/286454", "1096")</f>
      </c>
      <c r="B139" s="4" t="s">
        <f>=HYPERLINK("https://www.leilaoonline.net/lote/detalhe/286454", " 2 TANQUES EM AÇO CARBONO, DIÂM. 1,2 M E ALTURA 1 M")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=HYPERLINK("https://www.leilaoonline.net/lote/detalhe/286466", "2105")</f>
      </c>
      <c r="B140" s="4" t="s">
        <f>=HYPERLINK("https://www.leilaoonline.net/lote/detalhe/286466", " PRENSA EXCÊNTRICA; CAP. 6 T")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4.000,00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=HYPERLINK("https://www.leilaoonline.net/lote/detalhe/286460", "2109")</f>
      </c>
      <c r="B141" s="4" t="s">
        <f>=HYPERLINK("https://www.leilaoonline.net/lote/detalhe/286460", " SERRA DE FITA RONEMAK MOD. 3/4")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10.000,00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=HYPERLINK("https://www.leilaoonline.net/lote/detalhe/286463", "2110")</f>
      </c>
      <c r="B142" s="4" t="s">
        <f>=HYPERLINK("https://www.leilaoonline.net/lote/detalhe/286463", " VENTILADOR INDUSTRIAL PROJELMEC 2 CV")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4.000,00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=HYPERLINK("https://www.leilaoonline.net/lote/detalhe/286458", "2111")</f>
      </c>
      <c r="B143" s="4" t="s">
        <f>=HYPERLINK("https://www.leilaoonline.net/lote/detalhe/286458", " TACHO TIPO CADINHO")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2.500,00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=HYPERLINK("https://www.leilaoonline.net/lote/detalhe/286459", "2116")</f>
      </c>
      <c r="B144" s="4" t="s">
        <f>=HYPERLINK("https://www.leilaoonline.net/lote/detalhe/286459", " PRENSA TIPO "C"")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12.500,00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=HYPERLINK("https://www.leilaoonline.net/lote/detalhe/286465", "2117")</f>
      </c>
      <c r="B145" s="4" t="s">
        <f>=HYPERLINK("https://www.leilaoonline.net/lote/detalhe/286465", " MOTORREDUTOR 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12.500,00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=HYPERLINK("https://www.leilaoonline.net/lote/detalhe/286462", "2118")</f>
      </c>
      <c r="B146" s="4" t="s">
        <f>=HYPERLINK("https://www.leilaoonline.net/lote/detalhe/286462", " MOTORREDUTOR 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12.500,00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=HYPERLINK("https://www.leilaoonline.net/lote/detalhe/286461", "2119")</f>
      </c>
      <c r="B147" s="4" t="s">
        <f>=HYPERLINK("https://www.leilaoonline.net/lote/detalhe/286461", " MOTORREDUTOR 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12.500,00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=HYPERLINK("https://www.leilaoonline.net/lote/detalhe/286464", "2120")</f>
      </c>
      <c r="B148" s="4" t="s">
        <f>=HYPERLINK("https://www.leilaoonline.net/lote/detalhe/286464", " MOTORREDUTOR 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12.500,00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=HYPERLINK("https://www.leilaoonline.net/lote/detalhe/286467", "2122")</f>
      </c>
      <c r="B149" s="4" t="s">
        <f>=HYPERLINK("https://www.leilaoonline.net/lote/detalhe/286467", " ESTEIRA TRANSPORTADOR P/ CAVACO C/ MOTOR")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6.500,00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=HYPERLINK("https://www.leilaoonline.net/lote/detalhe/286468", "2124")</f>
      </c>
      <c r="B150" s="4" t="s">
        <f>=HYPERLINK("https://www.leilaoonline.net/lote/detalhe/286468", " AFIADORA DE FERRAMENTAS, C/ MOTOR WEG 3 CV")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2.200,00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=HYPERLINK("https://www.leilaoonline.net/lote/detalhe/286469", "2125")</f>
      </c>
      <c r="B151" s="4" t="s">
        <f>=HYPERLINK("https://www.leilaoonline.net/lote/detalhe/286469", " VENTILADOR INDUSTRIAL TIPO 1/14, ANO 1978")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10.000,00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=HYPERLINK("https://www.leilaoonline.net/lote/detalhe/286474", "2138")</f>
      </c>
      <c r="B152" s="4" t="s">
        <f>=HYPERLINK("https://www.leilaoonline.net/lote/detalhe/286474", " REDUTOR TRANSMOTÉCNICA; REL.: 1:6,3")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12.500,00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=HYPERLINK("https://www.leilaoonline.net/lote/detalhe/286473", "2139")</f>
      </c>
      <c r="B153" s="4" t="s">
        <f>=HYPERLINK("https://www.leilaoonline.net/lote/detalhe/286473", " REDUTOR TRANSMOTÉCNICA; REL.: 1:6,3")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12.500,00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=HYPERLINK("https://www.leilaoonline.net/lote/detalhe/286475", "2140")</f>
      </c>
      <c r="B154" s="4" t="s">
        <f>=HYPERLINK("https://www.leilaoonline.net/lote/detalhe/286475", " REDUTOR TRANSMOTÉCNICA; REL.: 1:6,3")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12.500,00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=HYPERLINK("https://www.leilaoonline.net/lote/detalhe/286478", "2141")</f>
      </c>
      <c r="B155" s="4" t="s">
        <f>=HYPERLINK("https://www.leilaoonline.net/lote/detalhe/286478", " PRENSA HIDRÁULICA EV; CAP. 20 T")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2.300,00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=HYPERLINK("https://www.leilaoonline.net/lote/detalhe/286477", "2143")</f>
      </c>
      <c r="B156" s="4" t="s">
        <f>=HYPERLINK("https://www.leilaoonline.net/lote/detalhe/286477", " COMPACTADOR DE SOLO DYNAPAC TIPO C016; C/ MOTOR ELÉT. WEG 2 CV")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1.900,00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=HYPERLINK("https://www.leilaoonline.net/lote/detalhe/286476", "2145")</f>
      </c>
      <c r="B157" s="4" t="s">
        <f>=HYPERLINK("https://www.leilaoonline.net/lote/detalhe/286476", " CORTADOR DE PISO À GASOLINA")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6.000,00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=HYPERLINK("https://www.leilaoonline.net/lote/detalhe/286471", "2146")</f>
      </c>
      <c r="B158" s="4" t="s">
        <f>=HYPERLINK("https://www.leilaoonline.net/lote/detalhe/286471", " ALIMENTADOR VIBRATÓRIO EM INOX; PAINEL S/ COMPONENTES")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3.200,00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=HYPERLINK("https://www.leilaoonline.net/lote/detalhe/286472", "2148")</f>
      </c>
      <c r="B159" s="4" t="s">
        <f>=HYPERLINK("https://www.leilaoonline.net/lote/detalhe/286472", " GUINCHO C/ MOTORREDUTOR E FREIO; C/ MOTOR ELÉT. EBERLE 15 CV, 4 PÓLOS, 220/380 V")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12.500,00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=HYPERLINK("https://www.leilaoonline.net/lote/detalhe/286479", "2152")</f>
      </c>
      <c r="B160" s="4" t="s">
        <f>=HYPERLINK("https://www.leilaoonline.net/lote/detalhe/286479", " MISTURADOR CONCRETO 100 L; C/ MOTOR ELÉT. WEG 4 CV E REDUTOR 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3.200,00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=HYPERLINK("https://www.leilaoonline.net/lote/detalhe/286481", "2156")</f>
      </c>
      <c r="B161" s="4" t="s">
        <f>=HYPERLINK("https://www.leilaoonline.net/lote/detalhe/286481", " TANQUE EM FIBRA; CAP. 5000 L")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6.500,00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=HYPERLINK("https://www.leilaoonline.net/lote/detalhe/286480", "2157")</f>
      </c>
      <c r="B162" s="4" t="s">
        <f>=HYPERLINK("https://www.leilaoonline.net/lote/detalhe/286480", " TANQUE EM FIBRA; CAP. 1500 L")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2.200,00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=HYPERLINK("https://www.leilaoonline.net/lote/detalhe/286483", "2165")</f>
      </c>
      <c r="B163" s="4" t="s">
        <f>=HYPERLINK("https://www.leilaoonline.net/lote/detalhe/286483", " MISTURADOR EM AÇO INOX; CAP. 1000 L")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9.900,00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=HYPERLINK("https://www.leilaoonline.net/lote/detalhe/286376", "5099")</f>
      </c>
      <c r="B164" s="4" t="s">
        <f>=HYPERLINK("https://www.leilaoonline.net/lote/detalhe/286376", "APROX. 3.000 KG DE CONECXÕES DIVERSOS DE FIBRA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4.500,00</t>
        </is>
      </c>
      <c r="F164" s="4" t="inlineStr">
        <is>
          <t>300.00</t>
        </is>
      </c>
    </row>
    <row collapsed="false" customFormat="false" customHeight="false" hidden="false" ht="12.1" outlineLevel="0" r="165">
      <c r="A165" s="5" t="s">
        <f>=HYPERLINK("https://www.leilaoonline.net/lote/detalhe/286370", "5100")</f>
      </c>
      <c r="B165" s="4" t="s">
        <f>=HYPERLINK("https://www.leilaoonline.net/lote/detalhe/286370", " TALHA COMPLETA CAPACIDADE 1 TON")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2.900,00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=HYPERLINK("https://www.leilaoonline.net/lote/detalhe/286329", "5101")</f>
      </c>
      <c r="B166" s="4" t="s">
        <f>=HYPERLINK("https://www.leilaoonline.net/lote/detalhe/286329", " MÁQUINA P/ FAZER VINCO SCHULER")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4.200,00</t>
        </is>
      </c>
      <c r="F166" s="4" t="inlineStr">
        <is>
          <t>500.00</t>
        </is>
      </c>
    </row>
    <row collapsed="false" customFormat="false" customHeight="false" hidden="false" ht="12.1" outlineLevel="0" r="167">
      <c r="A167" s="5" t="s">
        <f>=HYPERLINK("https://www.leilaoonline.net/lote/detalhe/286338", "5104")</f>
      </c>
      <c r="B167" s="4" t="s">
        <f>=HYPERLINK("https://www.leilaoonline.net/lote/detalhe/286338", " MISTURADOR C/ MOTOR DE 3 CV")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4.200,00</t>
        </is>
      </c>
      <c r="F167" s="4" t="inlineStr">
        <is>
          <t>500.00</t>
        </is>
      </c>
    </row>
    <row collapsed="false" customFormat="false" customHeight="false" hidden="false" ht="12.1" outlineLevel="0" r="168">
      <c r="A168" s="5" t="s">
        <f>=HYPERLINK("https://www.leilaoonline.net/lote/detalhe/286332", "5106")</f>
      </c>
      <c r="B168" s="4" t="s">
        <f>=HYPERLINK("https://www.leilaoonline.net/lote/detalhe/286332", " MISTURADOR C/ MOTOR DE 3 CV")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4.200,00</t>
        </is>
      </c>
      <c r="F168" s="4" t="inlineStr">
        <is>
          <t>500.00</t>
        </is>
      </c>
    </row>
    <row collapsed="false" customFormat="false" customHeight="false" hidden="false" ht="12.1" outlineLevel="0" r="169">
      <c r="A169" s="5" t="s">
        <f>=HYPERLINK("https://www.leilaoonline.net/lote/detalhe/286335", "5108")</f>
      </c>
      <c r="B169" s="4" t="s">
        <f>=HYPERLINK("https://www.leilaoonline.net/lote/detalhe/286335", " ESTEIRA EM AÇO INOX; COMP.: 3 M; LARG.: 200 MM")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3.000,00</t>
        </is>
      </c>
      <c r="F169" s="4" t="inlineStr">
        <is>
          <t>400.00</t>
        </is>
      </c>
    </row>
    <row collapsed="false" customFormat="false" customHeight="false" hidden="false" ht="12.1" outlineLevel="0" r="170">
      <c r="A170" s="5" t="s">
        <f>=HYPERLINK("https://www.leilaoonline.net/lote/detalhe/286336", "5109")</f>
      </c>
      <c r="B170" s="4" t="s">
        <f>=HYPERLINK("https://www.leilaoonline.net/lote/detalhe/286336", " VENTILADOR LUFT, VAZÃO: 6600 M³/H; C/ MOTOR DE 60 CV")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7.500,00</t>
        </is>
      </c>
      <c r="F170" s="4" t="inlineStr">
        <is>
          <t>1000.00</t>
        </is>
      </c>
    </row>
    <row collapsed="false" customFormat="false" customHeight="false" hidden="false" ht="12.1" outlineLevel="0" r="171">
      <c r="A171" s="5" t="s">
        <f>=HYPERLINK("https://www.leilaoonline.net/lote/detalhe/286371", "5110")</f>
      </c>
      <c r="B171" s="4" t="s">
        <f>=HYPERLINK("https://www.leilaoonline.net/lote/detalhe/286371", "10 un. - MOTORES CAPACIDADE 15 CV REDUÇÃO 1:35")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15.000,00</t>
        </is>
      </c>
      <c r="F171" s="4" t="inlineStr">
        <is>
          <t>1000.00</t>
        </is>
      </c>
    </row>
    <row collapsed="false" customFormat="false" customHeight="false" hidden="false" ht="12.1" outlineLevel="0" r="172">
      <c r="A172" s="5" t="s">
        <f>=HYPERLINK("https://www.leilaoonline.net/lote/detalhe/286369", "5111")</f>
      </c>
      <c r="B172" s="4" t="s">
        <f>=HYPERLINK("https://www.leilaoonline.net/lote/detalhe/286369", " TORNO MECÃNICO BARRAMENTO 2 MTS 250 DE PASSAGEM")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8.000,00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=HYPERLINK("https://www.leilaoonline.net/lote/detalhe/286334", "5112")</f>
      </c>
      <c r="B173" s="4" t="s">
        <f>=HYPERLINK("https://www.leilaoonline.net/lote/detalhe/286334", " VENTOINHA C/ MOTOR DE 100 CV")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10.800,00</t>
        </is>
      </c>
      <c r="F173" s="4" t="inlineStr">
        <is>
          <t>1200.00</t>
        </is>
      </c>
    </row>
    <row collapsed="false" customFormat="false" customHeight="false" hidden="false" ht="12.1" outlineLevel="0" r="174">
      <c r="A174" s="5" t="s">
        <f>=HYPERLINK("https://www.leilaoonline.net/lote/detalhe/286340", "5113")</f>
      </c>
      <c r="B174" s="4" t="s">
        <f>=HYPERLINK("https://www.leilaoonline.net/lote/detalhe/286340", " VENTOINHA C/ MOTOR DE 75 CV")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10.800,00</t>
        </is>
      </c>
      <c r="F174" s="4" t="inlineStr">
        <is>
          <t>1200.00</t>
        </is>
      </c>
    </row>
    <row collapsed="false" customFormat="false" customHeight="false" hidden="false" ht="12.1" outlineLevel="0" r="175">
      <c r="A175" s="5" t="s">
        <f>=HYPERLINK("https://www.leilaoonline.net/lote/detalhe/286333", "5114")</f>
      </c>
      <c r="B175" s="4" t="s">
        <f>=HYPERLINK("https://www.leilaoonline.net/lote/detalhe/286333", " DOBRADEIRA; COMP. 2 M")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4.800,00</t>
        </is>
      </c>
      <c r="F175" s="4" t="inlineStr">
        <is>
          <t>500.00</t>
        </is>
      </c>
    </row>
    <row collapsed="false" customFormat="false" customHeight="false" hidden="false" ht="12.1" outlineLevel="0" r="176">
      <c r="A176" s="5" t="s">
        <f>=HYPERLINK("https://www.leilaoonline.net/lote/detalhe/286331", "5115")</f>
      </c>
      <c r="B176" s="4" t="s">
        <f>=HYPERLINK("https://www.leilaoonline.net/lote/detalhe/286331", " DOBRADEIRA; COMP. 2 M")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4.800,00</t>
        </is>
      </c>
      <c r="F176" s="4" t="inlineStr">
        <is>
          <t>500.00</t>
        </is>
      </c>
    </row>
    <row collapsed="false" customFormat="false" customHeight="false" hidden="false" ht="12.1" outlineLevel="0" r="177">
      <c r="A177" s="5" t="s">
        <f>=HYPERLINK("https://www.leilaoonline.net/lote/detalhe/286339", "5116")</f>
      </c>
      <c r="B177" s="4" t="s">
        <f>=HYPERLINK("https://www.leilaoonline.net/lote/detalhe/286339", " MISTURADOR SIGMA")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10.000,00</t>
        </is>
      </c>
      <c r="F177" s="4" t="inlineStr">
        <is>
          <t>1000.00</t>
        </is>
      </c>
    </row>
    <row collapsed="false" customFormat="false" customHeight="false" hidden="false" ht="12.1" outlineLevel="0" r="178">
      <c r="A178" s="5" t="s">
        <f>=HYPERLINK("https://www.leilaoonline.net/lote/detalhe/286341", "5117")</f>
      </c>
      <c r="B178" s="4" t="s">
        <f>=HYPERLINK("https://www.leilaoonline.net/lote/detalhe/286341", " UNIDADE HIDRÁULICA VICKERS; C/ MOTOR DE 20 CV")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4.800,00</t>
        </is>
      </c>
      <c r="F178" s="4" t="inlineStr">
        <is>
          <t>500.00</t>
        </is>
      </c>
    </row>
    <row collapsed="false" customFormat="false" customHeight="false" hidden="false" ht="12.1" outlineLevel="0" r="179">
      <c r="A179" s="5" t="s">
        <f>=HYPERLINK("https://www.leilaoonline.net/lote/detalhe/286372", "5119")</f>
      </c>
      <c r="B179" s="4" t="s">
        <f>=HYPERLINK("https://www.leilaoonline.net/lote/detalhe/286372", "TALHA CAPACIDADE 20 TON.")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7.500,00</t>
        </is>
      </c>
      <c r="F179" s="4" t="inlineStr">
        <is>
          <t>1000.00</t>
        </is>
      </c>
    </row>
    <row collapsed="false" customFormat="false" customHeight="false" hidden="false" ht="12.1" outlineLevel="0" r="180">
      <c r="A180" s="5" t="s">
        <f>=HYPERLINK("https://www.leilaoonline.net/lote/detalhe/286330", "5123")</f>
      </c>
      <c r="B180" s="4" t="s">
        <f>=HYPERLINK("https://www.leilaoonline.net/lote/detalhe/286330", " FILTRO-PRENSA EM AÇO CARBONO; COMP.: 2400 MM; C/ PLACAS 600x600 MM")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10.800,00</t>
        </is>
      </c>
      <c r="F180" s="4" t="inlineStr">
        <is>
          <t>1200.00</t>
        </is>
      </c>
    </row>
    <row collapsed="false" customFormat="false" customHeight="false" hidden="false" ht="12.1" outlineLevel="0" r="181">
      <c r="A181" s="5" t="s">
        <f>=HYPERLINK("https://www.leilaoonline.net/lote/detalhe/286343", "5127")</f>
      </c>
      <c r="B181" s="4" t="s">
        <f>=HYPERLINK("https://www.leilaoonline.net/lote/detalhe/286343", " 2 ENGRAXADEIRAS C/ MOTOR DE 0,25 CV")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1.200,00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=HYPERLINK("https://www.leilaoonline.net/lote/detalhe/286346", "5135")</f>
      </c>
      <c r="B182" s="4" t="s">
        <f>=HYPERLINK("https://www.leilaoonline.net/lote/detalhe/286346", " TORNO AUTOMÁTICO CVA")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4.200,00</t>
        </is>
      </c>
      <c r="F182" s="4" t="inlineStr">
        <is>
          <t>500.00</t>
        </is>
      </c>
    </row>
    <row collapsed="false" customFormat="false" customHeight="false" hidden="false" ht="12.1" outlineLevel="0" r="183">
      <c r="A183" s="5" t="s">
        <f>=HYPERLINK("https://www.leilaoonline.net/lote/detalhe/286345", "5138")</f>
      </c>
      <c r="B183" s="4" t="s">
        <f>=HYPERLINK("https://www.leilaoonline.net/lote/detalhe/286345", " CENTRÍFUGA DE CESTO EM INOX; DIÂM. 850x450 MM")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7.200,00</t>
        </is>
      </c>
      <c r="F183" s="4" t="inlineStr">
        <is>
          <t>800.00</t>
        </is>
      </c>
    </row>
    <row collapsed="false" customFormat="false" customHeight="false" hidden="false" ht="12.1" outlineLevel="0" r="184">
      <c r="A184" s="5" t="s">
        <f>=HYPERLINK("https://www.leilaoonline.net/lote/detalhe/286349", "5140")</f>
      </c>
      <c r="B184" s="4" t="s">
        <f>=HYPERLINK("https://www.leilaoonline.net/lote/detalhe/286349", " REDUTOR TRANSMOTÉCNICA H11-18; REDUÇÃO 1:6,3")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5.400,00</t>
        </is>
      </c>
      <c r="F184" s="4" t="inlineStr">
        <is>
          <t>600.00</t>
        </is>
      </c>
    </row>
    <row collapsed="false" customFormat="false" customHeight="false" hidden="false" ht="12.1" outlineLevel="0" r="185">
      <c r="A185" s="5" t="s">
        <f>=HYPERLINK("https://www.leilaoonline.net/lote/detalhe/286348", "5141")</f>
      </c>
      <c r="B185" s="4" t="s">
        <f>=HYPERLINK("https://www.leilaoonline.net/lote/detalhe/286348", " REDUTOR TRANSMOTÉCNICA H12-18")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9.000,00</t>
        </is>
      </c>
      <c r="F185" s="4" t="inlineStr">
        <is>
          <t>1000.00</t>
        </is>
      </c>
    </row>
    <row collapsed="false" customFormat="false" customHeight="false" hidden="false" ht="12.1" outlineLevel="0" r="186">
      <c r="A186" s="5" t="s">
        <f>=HYPERLINK("https://www.leilaoonline.net/lote/detalhe/286344", "5142")</f>
      </c>
      <c r="B186" s="4" t="s">
        <f>=HYPERLINK("https://www.leilaoonline.net/lote/detalhe/286344", " COMPRESSOR P/ REFRIGERAÇÃO TRANE")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1.800,00</t>
        </is>
      </c>
      <c r="F186" s="4" t="inlineStr">
        <is>
          <t>200.00</t>
        </is>
      </c>
    </row>
    <row collapsed="false" customFormat="false" customHeight="false" hidden="false" ht="12.1" outlineLevel="0" r="187">
      <c r="A187" s="5" t="s">
        <f>=HYPERLINK("https://www.leilaoonline.net/lote/detalhe/286347", "5143")</f>
      </c>
      <c r="B187" s="4" t="s">
        <f>=HYPERLINK("https://www.leilaoonline.net/lote/detalhe/286347", " MOINHO DE TINTA C/ 3 ROLOS")</f>
      </c>
      <c r="C187" s="4" t="inlineStr">
        <is>
          <t>Vendido</t>
        </is>
      </c>
      <c r="D187" s="4" t="inlineStr">
        <is>
          <t>2</t>
        </is>
      </c>
      <c r="E187" s="5" t="inlineStr">
        <is>
          <t>4.000,00</t>
        </is>
      </c>
      <c r="F187" s="4" t="inlineStr">
        <is>
          <t>400.00</t>
        </is>
      </c>
    </row>
    <row collapsed="false" customFormat="false" customHeight="false" hidden="false" ht="12.1" outlineLevel="0" r="188">
      <c r="A188" s="5" t="s">
        <f>=HYPERLINK("https://www.leilaoonline.net/lote/detalhe/286342", "5149")</f>
      </c>
      <c r="B188" s="4" t="s">
        <f>=HYPERLINK("https://www.leilaoonline.net/lote/detalhe/286342", " SERRA DE FITA S/ ESPECIFICAÇÕES")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2.100,00</t>
        </is>
      </c>
      <c r="F188" s="4" t="inlineStr">
        <is>
          <t>300.00</t>
        </is>
      </c>
    </row>
    <row collapsed="false" customFormat="false" customHeight="false" hidden="false" ht="12.1" outlineLevel="0" r="189">
      <c r="A189" s="5" t="s">
        <f>=HYPERLINK("https://www.leilaoonline.net/lote/detalhe/286350", "5150")</f>
      </c>
      <c r="B189" s="4" t="s">
        <f>=HYPERLINK("https://www.leilaoonline.net/lote/detalhe/286350", " ELEVADOR MANUAL S/ ESPECIFICAÇÕES")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1.800,00</t>
        </is>
      </c>
      <c r="F189" s="4" t="inlineStr">
        <is>
          <t>200.00</t>
        </is>
      </c>
    </row>
    <row collapsed="false" customFormat="false" customHeight="false" hidden="false" ht="12.1" outlineLevel="0" r="190">
      <c r="A190" s="5" t="s">
        <f>=HYPERLINK("https://www.leilaoonline.net/lote/detalhe/286351", "5151")</f>
      </c>
      <c r="B190" s="4" t="s">
        <f>=HYPERLINK("https://www.leilaoonline.net/lote/detalhe/286351", " 3 BOMBAS CENTRÍFUGAS EM INOX KSB; C/ MOTOR DE 5 CV; Q: 1,5 M³/H")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10.800,00</t>
        </is>
      </c>
      <c r="F190" s="4" t="inlineStr">
        <is>
          <t>1200.00</t>
        </is>
      </c>
    </row>
    <row collapsed="false" customFormat="false" customHeight="false" hidden="false" ht="12.1" outlineLevel="0" r="191">
      <c r="A191" s="5" t="s">
        <f>=HYPERLINK("https://www.leilaoonline.net/lote/detalhe/286353", "5156")</f>
      </c>
      <c r="B191" s="4" t="s">
        <f>=HYPERLINK("https://www.leilaoonline.net/lote/detalhe/286353", " PALETEIRA ELÉTRICA CROWN MOD. 40GPM-4-12; CAP. 1200 KG; C/ BATERIA E S/ CARREGADOR")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3.600,00</t>
        </is>
      </c>
      <c r="F191" s="4" t="inlineStr">
        <is>
          <t>400.00</t>
        </is>
      </c>
    </row>
    <row collapsed="false" customFormat="false" customHeight="false" hidden="false" ht="12.1" outlineLevel="0" r="192">
      <c r="A192" s="5" t="s">
        <f>=HYPERLINK("https://www.leilaoonline.net/lote/detalhe/286337", "5157")</f>
      </c>
      <c r="B192" s="4" t="s">
        <f>=HYPERLINK("https://www.leilaoonline.net/lote/detalhe/286337", " OXIGENADOR EM FIBRA; C/ MOTOR DE 2 CV, RPM 1700")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2.400,00</t>
        </is>
      </c>
      <c r="F192" s="4" t="inlineStr">
        <is>
          <t>300.00</t>
        </is>
      </c>
    </row>
    <row collapsed="false" customFormat="false" customHeight="false" hidden="false" ht="12.1" outlineLevel="0" r="193">
      <c r="A193" s="5" t="s">
        <f>=HYPERLINK("https://www.leilaoonline.net/lote/detalhe/286352", "5168")</f>
      </c>
      <c r="B193" s="4" t="s">
        <f>=HYPERLINK("https://www.leilaoonline.net/lote/detalhe/286352", " REDUTOR DE ATÉ 75 CV; RELAÇÃO 1:16")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12.000,00</t>
        </is>
      </c>
      <c r="F193" s="4" t="inlineStr">
        <is>
          <t>1400.00</t>
        </is>
      </c>
    </row>
    <row collapsed="false" customFormat="false" customHeight="false" hidden="false" ht="12.1" outlineLevel="0" r="194">
      <c r="A194" s="5" t="s">
        <f>=HYPERLINK("https://www.leilaoonline.net/lote/detalhe/286356", "5171")</f>
      </c>
      <c r="B194" s="4" t="s">
        <f>=HYPERLINK("https://www.leilaoonline.net/lote/detalhe/286356", " REDUTOR BORGMAR ATÉ 150 CV; RELAÇÃO 1:31")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7.500,00</t>
        </is>
      </c>
      <c r="F194" s="4" t="inlineStr">
        <is>
          <t>1000.00</t>
        </is>
      </c>
    </row>
    <row collapsed="false" customFormat="false" customHeight="false" hidden="false" ht="12.1" outlineLevel="0" r="195">
      <c r="A195" s="5" t="s">
        <f>=HYPERLINK("https://www.leilaoonline.net/lote/detalhe/286355", "5174")</f>
      </c>
      <c r="B195" s="4" t="s">
        <f>=HYPERLINK("https://www.leilaoonline.net/lote/detalhe/286355", " REDUTOR C/ MOTOR DE 15 CV; RELAÇÃO 1:139")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7.200,00</t>
        </is>
      </c>
      <c r="F195" s="4" t="inlineStr">
        <is>
          <t>800.00</t>
        </is>
      </c>
    </row>
    <row collapsed="false" customFormat="false" customHeight="false" hidden="false" ht="12.1" outlineLevel="0" r="196">
      <c r="A196" s="5" t="s">
        <f>=HYPERLINK("https://www.leilaoonline.net/lote/detalhe/286354", "5175")</f>
      </c>
      <c r="B196" s="4" t="s">
        <f>=HYPERLINK("https://www.leilaoonline.net/lote/detalhe/286354", " REDUTOR U-18; RELAÇÃO 1:60")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4.800,00</t>
        </is>
      </c>
      <c r="F196" s="4" t="inlineStr">
        <is>
          <t>500.00</t>
        </is>
      </c>
    </row>
    <row collapsed="false" customFormat="false" customHeight="false" hidden="false" ht="12.1" outlineLevel="0" r="197">
      <c r="A197" s="5" t="s">
        <f>=HYPERLINK("https://www.leilaoonline.net/lote/detalhe/286365", "5180")</f>
      </c>
      <c r="B197" s="4" t="s">
        <f>=HYPERLINK("https://www.leilaoonline.net/lote/detalhe/286365", " AUTOCLAVE LUFERCO")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4.800,00</t>
        </is>
      </c>
      <c r="F197" s="4" t="inlineStr">
        <is>
          <t>500.00</t>
        </is>
      </c>
    </row>
    <row collapsed="false" customFormat="false" customHeight="false" hidden="false" ht="12.1" outlineLevel="0" r="198">
      <c r="A198" s="5" t="s">
        <f>=HYPERLINK("https://www.leilaoonline.net/lote/detalhe/286358", "5181")</f>
      </c>
      <c r="B198" s="4" t="s">
        <f>=HYPERLINK("https://www.leilaoonline.net/lote/detalhe/286358", " MUFLA")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900,00</t>
        </is>
      </c>
      <c r="F198" s="4" t="inlineStr">
        <is>
          <t>100.00</t>
        </is>
      </c>
    </row>
    <row collapsed="false" customFormat="false" customHeight="false" hidden="false" ht="12.1" outlineLevel="0" r="199">
      <c r="A199" s="5" t="s">
        <f>=HYPERLINK("https://www.leilaoonline.net/lote/detalhe/286361", "5182")</f>
      </c>
      <c r="B199" s="4" t="s">
        <f>=HYPERLINK("https://www.leilaoonline.net/lote/detalhe/286361", " ESMERIL")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3.500,00</t>
        </is>
      </c>
      <c r="F199" s="4" t="inlineStr">
        <is>
          <t>300.00</t>
        </is>
      </c>
    </row>
    <row collapsed="false" customFormat="false" customHeight="false" hidden="false" ht="12.1" outlineLevel="0" r="200">
      <c r="A200" s="5" t="s">
        <f>=HYPERLINK("https://www.leilaoonline.net/lote/detalhe/286363", "5185")</f>
      </c>
      <c r="B200" s="4" t="s">
        <f>=HYPERLINK("https://www.leilaoonline.net/lote/detalhe/286363", " ROTULADORA PH-410")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5.400,00</t>
        </is>
      </c>
      <c r="F200" s="4" t="inlineStr">
        <is>
          <t>600.00</t>
        </is>
      </c>
    </row>
    <row collapsed="false" customFormat="false" customHeight="false" hidden="false" ht="12.1" outlineLevel="0" r="201">
      <c r="A201" s="5" t="s">
        <f>=HYPERLINK("https://www.leilaoonline.net/lote/detalhe/286362", "5186")</f>
      </c>
      <c r="B201" s="4" t="s">
        <f>=HYPERLINK("https://www.leilaoonline.net/lote/detalhe/286362", " ESTEIRA EM AÇO INOX C/ MOTORREDUTOR")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3.600,00</t>
        </is>
      </c>
      <c r="F201" s="4" t="inlineStr">
        <is>
          <t>400.00</t>
        </is>
      </c>
    </row>
    <row collapsed="false" customFormat="false" customHeight="false" hidden="false" ht="12.1" outlineLevel="0" r="202">
      <c r="A202" s="5" t="s">
        <f>=HYPERLINK("https://www.leilaoonline.net/lote/detalhe/286357", "5191")</f>
      </c>
      <c r="B202" s="4" t="s">
        <f>=HYPERLINK("https://www.leilaoonline.net/lote/detalhe/286357", " GERADOR DE ÁGUA QUENTE")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10.000,00</t>
        </is>
      </c>
      <c r="F202" s="4" t="inlineStr">
        <is>
          <t>1000.00</t>
        </is>
      </c>
    </row>
    <row collapsed="false" customFormat="false" customHeight="false" hidden="false" ht="12.1" outlineLevel="0" r="203">
      <c r="A203" s="5" t="s">
        <f>=HYPERLINK("https://www.leilaoonline.net/lote/detalhe/286364", "5194")</f>
      </c>
      <c r="B203" s="4" t="s">
        <f>=HYPERLINK("https://www.leilaoonline.net/lote/detalhe/286364", " SELADORA CYKLOP")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2.400,00</t>
        </is>
      </c>
      <c r="F203" s="4" t="inlineStr">
        <is>
          <t>300.00</t>
        </is>
      </c>
    </row>
    <row collapsed="false" customFormat="false" customHeight="false" hidden="false" ht="12.1" outlineLevel="0" r="204">
      <c r="A204" s="5" t="s">
        <f>=HYPERLINK("https://www.leilaoonline.net/lote/detalhe/286360", "5195")</f>
      </c>
      <c r="B204" s="4" t="s">
        <f>=HYPERLINK("https://www.leilaoonline.net/lote/detalhe/286360", " FILTRO DE MANGAS")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10.000,00</t>
        </is>
      </c>
      <c r="F204" s="4" t="inlineStr">
        <is>
          <t>1000.00</t>
        </is>
      </c>
    </row>
    <row collapsed="false" customFormat="false" customHeight="false" hidden="false" ht="12.1" outlineLevel="0" r="205">
      <c r="A205" s="5" t="s">
        <f>=HYPERLINK("https://www.leilaoonline.net/lote/detalhe/286359", "5196")</f>
      </c>
      <c r="B205" s="4" t="s">
        <f>=HYPERLINK("https://www.leilaoonline.net/lote/detalhe/286359", " SERRA P/ METAIS COM ACIONAMENTO HIDRÁULICO")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4.800,00</t>
        </is>
      </c>
      <c r="F205" s="4" t="inlineStr">
        <is>
          <t>500.00</t>
        </is>
      </c>
    </row>
    <row collapsed="false" customFormat="false" customHeight="false" hidden="false" ht="12.1" outlineLevel="0" r="206">
      <c r="A206" s="5" t="s">
        <f>=HYPERLINK("https://www.leilaoonline.net/lote/detalhe/286368", "5199")</f>
      </c>
      <c r="B206" s="4" t="s">
        <f>=HYPERLINK("https://www.leilaoonline.net/lote/detalhe/286368", " 02 Tanques de inox de Aprox. 513 L. Medidas 100cm x 110cm x 120cm")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9.000,00</t>
        </is>
      </c>
      <c r="F206" s="4" t="inlineStr">
        <is>
          <t>250.00</t>
        </is>
      </c>
    </row>
    <row collapsed="false" customFormat="false" customHeight="false" hidden="false" ht="12.1" outlineLevel="0" r="207">
      <c r="A207" s="5" t="s">
        <f>=HYPERLINK("https://www.leilaoonline.net/lote/detalhe/286367", "5200")</f>
      </c>
      <c r="B207" s="4" t="s">
        <f>=HYPERLINK("https://www.leilaoonline.net/lote/detalhe/286367", " Tanque de inox de aprox. 1.500 L. Medidas: 184cm x 120cm x 100cm")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5.200,00</t>
        </is>
      </c>
      <c r="F207" s="4" t="inlineStr">
        <is>
          <t>250.00</t>
        </is>
      </c>
    </row>
    <row collapsed="false" customFormat="false" customHeight="false" hidden="false" ht="12.1" outlineLevel="0" r="208">
      <c r="A208" s="5" t="s">
        <f>=HYPERLINK("https://www.leilaoonline.net/lote/detalhe/286366", "5202")</f>
      </c>
      <c r="B208" s="4" t="s">
        <f>=HYPERLINK("https://www.leilaoonline.net/lote/detalhe/286366", " Peneira vibratória de inox 174cm x 550cm x 100cm")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12.000,00</t>
        </is>
      </c>
      <c r="F208" s="4" t="inlineStr">
        <is>
          <t>250.00</t>
        </is>
      </c>
    </row>
    <row collapsed="false" customFormat="false" customHeight="false" hidden="false" ht="12.1" outlineLevel="0" r="209">
      <c r="A209" s="5" t="s">
        <f>=HYPERLINK("https://www.leilaoonline.net/lote/detalhe/286373", "5206")</f>
      </c>
      <c r="B209" s="4" t="s">
        <f>=HYPERLINK("https://www.leilaoonline.net/lote/detalhe/286373", "01 MOINHO DE FACA COM MOTOR WEG 20CV E BOCA DE 300MM")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10.000,00</t>
        </is>
      </c>
      <c r="F209" s="4" t="inlineStr">
        <is>
          <t>400.00</t>
        </is>
      </c>
    </row>
    <row collapsed="false" customFormat="false" customHeight="false" hidden="false" ht="12.1" outlineLevel="0" r="210">
      <c r="A210" s="5" t="s">
        <f>=HYPERLINK("https://www.leilaoonline.net/lote/detalhe/286374", "5208")</f>
      </c>
      <c r="B210" s="4" t="s">
        <f>=HYPERLINK("https://www.leilaoonline.net/lote/detalhe/286374", "01 BOMBA COM MOTOR A GASOLINA 6 CILINDROS")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4.500,00</t>
        </is>
      </c>
      <c r="F210" s="4" t="inlineStr">
        <is>
          <t>300.00</t>
        </is>
      </c>
    </row>
    <row collapsed="false" customFormat="false" customHeight="false" hidden="false" ht="12.1" outlineLevel="0" r="211">
      <c r="A211" s="5" t="s">
        <f>=HYPERLINK("https://www.leilaoonline.net/lote/detalhe/286375", "5210")</f>
      </c>
      <c r="B211" s="4" t="s">
        <f>=HYPERLINK("https://www.leilaoonline.net/lote/detalhe/286375", "01 COMPRESSOR PARAFUSO 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9.500,00</t>
        </is>
      </c>
      <c r="F211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2026-05-14T06:19:17.00Z</dcterms:created>
  <dc:creator>Tellks Tecnologia</dc:creator>
  <cp:revision>0</cp:revision>
</cp:coreProperties>
</file>