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60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Cadeiras Universitárias • Geradores • Pistões Silos • Unidades Hidráulicas • Equip. Divers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23/07/2025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=HYPERLINK("https://www.leilaoonline.net/lote/detalhe/287860", "001")</f>
      </c>
      <c r="B11" s="4" t="s">
        <f>=HYPERLINK("https://www.leilaoonline.net/lote/detalhe/287860", "01 UNIDADE DE PISTÃO GRANDE; MEDINDO 2,25M DE COMPRIMENTO ENCOLHIDO")</f>
      </c>
      <c r="C11" s="4" t="inlineStr">
        <is>
          <t>Não vendido</t>
        </is>
      </c>
      <c r="D11" s="4" t="inlineStr">
        <is>
          <t>1</t>
        </is>
      </c>
      <c r="E11" s="5" t="inlineStr">
        <is>
          <t>800,00</t>
        </is>
      </c>
      <c r="F11" s="4" t="inlineStr">
        <is>
          <t>150.00</t>
        </is>
      </c>
    </row>
    <row collapsed="false" customFormat="false" customHeight="false" hidden="false" ht="12.1" outlineLevel="0" r="12">
      <c r="A12" s="5" t="s">
        <f>=HYPERLINK("https://www.leilaoonline.net/lote/detalhe/287861", "002")</f>
      </c>
      <c r="B12" s="4" t="s">
        <f>=HYPERLINK("https://www.leilaoonline.net/lote/detalhe/287861", "01 UNIDADE DE PISTÃO GRANDE; MEDINDO 1,66M DE COMPRIMENTO ENCOLHIDO")</f>
      </c>
      <c r="C12" s="4" t="inlineStr">
        <is>
          <t>Não vendido</t>
        </is>
      </c>
      <c r="D12" s="4" t="inlineStr">
        <is>
          <t>1</t>
        </is>
      </c>
      <c r="E12" s="5" t="inlineStr">
        <is>
          <t>500,00</t>
        </is>
      </c>
      <c r="F12" s="4" t="inlineStr">
        <is>
          <t>150.00</t>
        </is>
      </c>
    </row>
    <row collapsed="false" customFormat="false" customHeight="false" hidden="false" ht="12.1" outlineLevel="0" r="13">
      <c r="A13" s="5" t="s">
        <f>=HYPERLINK("https://www.leilaoonline.net/lote/detalhe/287862", "003")</f>
      </c>
      <c r="B13" s="4" t="s">
        <f>=HYPERLINK("https://www.leilaoonline.net/lote/detalhe/287862", "01 UNIDADE DE PISTÃO GRANDE; MEDINDO 2,03M DE COMPRIMENTO ENCOLHIDO")</f>
      </c>
      <c r="C13" s="4" t="inlineStr">
        <is>
          <t>Não vendido</t>
        </is>
      </c>
      <c r="D13" s="4" t="inlineStr">
        <is>
          <t>2</t>
        </is>
      </c>
      <c r="E13" s="5" t="inlineStr">
        <is>
          <t>750,00</t>
        </is>
      </c>
      <c r="F13" s="4" t="inlineStr">
        <is>
          <t>150.00</t>
        </is>
      </c>
    </row>
    <row collapsed="false" customFormat="false" customHeight="false" hidden="false" ht="12.1" outlineLevel="0" r="14">
      <c r="A14" s="5" t="s">
        <f>=HYPERLINK("https://www.leilaoonline.net/lote/detalhe/287863", "004")</f>
      </c>
      <c r="B14" s="4" t="s">
        <f>=HYPERLINK("https://www.leilaoonline.net/lote/detalhe/287863", "01 UNIDADE DE PISTÃO GRANDE; MEDINDO 2,22M DE COMPRIMENTO ENCOLHIDO")</f>
      </c>
      <c r="C14" s="4" t="inlineStr">
        <is>
          <t>Não vendido</t>
        </is>
      </c>
      <c r="D14" s="4" t="inlineStr">
        <is>
          <t>1</t>
        </is>
      </c>
      <c r="E14" s="5" t="inlineStr">
        <is>
          <t>800,00</t>
        </is>
      </c>
      <c r="F14" s="4" t="inlineStr">
        <is>
          <t>150.00</t>
        </is>
      </c>
    </row>
    <row collapsed="false" customFormat="false" customHeight="false" hidden="false" ht="12.1" outlineLevel="0" r="15">
      <c r="A15" s="5" t="s">
        <f>=HYPERLINK("https://www.leilaoonline.net/lote/detalhe/287864", "005")</f>
      </c>
      <c r="B15" s="4" t="s">
        <f>=HYPERLINK("https://www.leilaoonline.net/lote/detalhe/287864", "01 UNIDADE DE PISTÃO GRANDE; MEDINDO 1,66M DE COMPRIMENTO ENCOLHIDO")</f>
      </c>
      <c r="C15" s="4" t="inlineStr">
        <is>
          <t>Não vendido</t>
        </is>
      </c>
      <c r="D15" s="4" t="inlineStr">
        <is>
          <t>1</t>
        </is>
      </c>
      <c r="E15" s="5" t="inlineStr">
        <is>
          <t>600,00</t>
        </is>
      </c>
      <c r="F15" s="4" t="inlineStr">
        <is>
          <t>150.00</t>
        </is>
      </c>
    </row>
    <row collapsed="false" customFormat="false" customHeight="false" hidden="false" ht="12.1" outlineLevel="0" r="16">
      <c r="A16" s="5" t="s">
        <f>=HYPERLINK("https://www.leilaoonline.net/lote/detalhe/287895", "006")</f>
      </c>
      <c r="B16" s="4" t="s">
        <f>=HYPERLINK("https://www.leilaoonline.net/lote/detalhe/287895", "LOTE COM 10 CADEIRAS UNIVERSITÁRIAS NA COR AZUL")</f>
      </c>
      <c r="C16" s="4" t="inlineStr">
        <is>
          <t>Não vendido</t>
        </is>
      </c>
      <c r="D16" s="4" t="inlineStr">
        <is>
          <t>2</t>
        </is>
      </c>
      <c r="E16" s="5" t="inlineStr">
        <is>
          <t>220,00</t>
        </is>
      </c>
      <c r="F16" s="4" t="inlineStr">
        <is>
          <t>20.00</t>
        </is>
      </c>
    </row>
    <row collapsed="false" customFormat="false" customHeight="false" hidden="false" ht="12.1" outlineLevel="0" r="17">
      <c r="A17" s="5" t="s">
        <f>=HYPERLINK("https://www.leilaoonline.net/lote/detalhe/287896", "007")</f>
      </c>
      <c r="B17" s="4" t="s">
        <f>=HYPERLINK("https://www.leilaoonline.net/lote/detalhe/287896", "LOTE COM 10 CADEIRAS UNIVERSITÁRIAS NA COR AZUL")</f>
      </c>
      <c r="C17" s="4" t="inlineStr">
        <is>
          <t>Não vendido</t>
        </is>
      </c>
      <c r="D17" s="4" t="inlineStr">
        <is>
          <t>1</t>
        </is>
      </c>
      <c r="E17" s="5" t="inlineStr">
        <is>
          <t>200,00</t>
        </is>
      </c>
      <c r="F17" s="4" t="inlineStr">
        <is>
          <t>20.00</t>
        </is>
      </c>
    </row>
    <row collapsed="false" customFormat="false" customHeight="false" hidden="false" ht="12.1" outlineLevel="0" r="18">
      <c r="A18" s="5" t="s">
        <f>=HYPERLINK("https://www.leilaoonline.net/lote/detalhe/287897", "008")</f>
      </c>
      <c r="B18" s="4" t="s">
        <f>=HYPERLINK("https://www.leilaoonline.net/lote/detalhe/287897", "LOTE COM 10 CADEIRAS UNIVERSITÁRIAS NA COR AZUL")</f>
      </c>
      <c r="C18" s="4" t="inlineStr">
        <is>
          <t>Não vendido</t>
        </is>
      </c>
      <c r="D18" s="4" t="inlineStr">
        <is>
          <t>1</t>
        </is>
      </c>
      <c r="E18" s="5" t="inlineStr">
        <is>
          <t>200,00</t>
        </is>
      </c>
      <c r="F18" s="4" t="inlineStr">
        <is>
          <t>20.00</t>
        </is>
      </c>
    </row>
    <row collapsed="false" customFormat="false" customHeight="false" hidden="false" ht="12.1" outlineLevel="0" r="19">
      <c r="A19" s="5" t="s">
        <f>=HYPERLINK("https://www.leilaoonline.net/lote/detalhe/287898", "009")</f>
      </c>
      <c r="B19" s="4" t="s">
        <f>=HYPERLINK("https://www.leilaoonline.net/lote/detalhe/287898", "LOTE COM 10 CADEIRAS UNIVERSITÁRIAS NA COR AZUL")</f>
      </c>
      <c r="C19" s="4" t="inlineStr">
        <is>
          <t>Não vendido</t>
        </is>
      </c>
      <c r="D19" s="4" t="inlineStr">
        <is>
          <t>1</t>
        </is>
      </c>
      <c r="E19" s="5" t="inlineStr">
        <is>
          <t>200,00</t>
        </is>
      </c>
      <c r="F19" s="4" t="inlineStr">
        <is>
          <t>20.00</t>
        </is>
      </c>
    </row>
    <row collapsed="false" customFormat="false" customHeight="false" hidden="false" ht="12.1" outlineLevel="0" r="20">
      <c r="A20" s="5" t="s">
        <f>=HYPERLINK("https://www.leilaoonline.net/lote/detalhe/287899", "010")</f>
      </c>
      <c r="B20" s="4" t="s">
        <f>=HYPERLINK("https://www.leilaoonline.net/lote/detalhe/287899", "LOTE COM 10 CADEIRAS UNIVERSITÁRIAS NA COR AZUL")</f>
      </c>
      <c r="C20" s="4" t="inlineStr">
        <is>
          <t>Não vendido</t>
        </is>
      </c>
      <c r="D20" s="4" t="inlineStr">
        <is>
          <t>1</t>
        </is>
      </c>
      <c r="E20" s="5" t="inlineStr">
        <is>
          <t>200,00</t>
        </is>
      </c>
      <c r="F20" s="4" t="inlineStr">
        <is>
          <t>20.00</t>
        </is>
      </c>
    </row>
    <row collapsed="false" customFormat="false" customHeight="false" hidden="false" ht="12.1" outlineLevel="0" r="21">
      <c r="A21" s="5" t="s">
        <f>=HYPERLINK("https://www.leilaoonline.net/lote/detalhe/287900", "011")</f>
      </c>
      <c r="B21" s="4" t="s">
        <f>=HYPERLINK("https://www.leilaoonline.net/lote/detalhe/287900", "LOTE COM 20 CADEIRAS UNIVERSITÁRIAS NA COR AZUL")</f>
      </c>
      <c r="C21" s="4" t="inlineStr">
        <is>
          <t>Não vendido</t>
        </is>
      </c>
      <c r="D21" s="4" t="inlineStr">
        <is>
          <t>1</t>
        </is>
      </c>
      <c r="E21" s="5" t="inlineStr">
        <is>
          <t>400,00</t>
        </is>
      </c>
      <c r="F21" s="4" t="inlineStr">
        <is>
          <t>20.00</t>
        </is>
      </c>
    </row>
    <row collapsed="false" customFormat="false" customHeight="false" hidden="false" ht="12.1" outlineLevel="0" r="22">
      <c r="A22" s="5" t="s">
        <f>=HYPERLINK("https://www.leilaoonline.net/lote/detalhe/287901", "012")</f>
      </c>
      <c r="B22" s="4" t="s">
        <f>=HYPERLINK("https://www.leilaoonline.net/lote/detalhe/287901", "LOTE COM 20 CADEIRAS UNIVERSITÁRIAS NA COR AZUL")</f>
      </c>
      <c r="C22" s="4" t="inlineStr">
        <is>
          <t>Não vendido</t>
        </is>
      </c>
      <c r="D22" s="4" t="inlineStr">
        <is>
          <t>1</t>
        </is>
      </c>
      <c r="E22" s="5" t="inlineStr">
        <is>
          <t>400,00</t>
        </is>
      </c>
      <c r="F22" s="4" t="inlineStr">
        <is>
          <t>20.00</t>
        </is>
      </c>
    </row>
    <row collapsed="false" customFormat="false" customHeight="false" hidden="false" ht="12.1" outlineLevel="0" r="23">
      <c r="A23" s="5" t="s">
        <f>=HYPERLINK("https://www.leilaoonline.net/lote/detalhe/287902", "013")</f>
      </c>
      <c r="B23" s="4" t="s">
        <f>=HYPERLINK("https://www.leilaoonline.net/lote/detalhe/287902", "LOTE COM 20 CADEIRAS UNIVERSITÁRIAS NA COR AZUL")</f>
      </c>
      <c r="C23" s="4" t="inlineStr">
        <is>
          <t>Não vendido</t>
        </is>
      </c>
      <c r="D23" s="4" t="inlineStr">
        <is>
          <t>0</t>
        </is>
      </c>
      <c r="E23" s="5" t="inlineStr">
        <is>
          <t>400,00</t>
        </is>
      </c>
      <c r="F23" s="4" t="inlineStr">
        <is>
          <t>20.00</t>
        </is>
      </c>
    </row>
    <row collapsed="false" customFormat="false" customHeight="false" hidden="false" ht="12.1" outlineLevel="0" r="24">
      <c r="A24" s="5" t="s">
        <f>=HYPERLINK("https://www.leilaoonline.net/lote/detalhe/287903", "014")</f>
      </c>
      <c r="B24" s="4" t="s">
        <f>=HYPERLINK("https://www.leilaoonline.net/lote/detalhe/287903", "LOTE COM 20 CADEIRAS UNIVERSITÁRIAS NA COR AZUL")</f>
      </c>
      <c r="C24" s="4" t="inlineStr">
        <is>
          <t>Não vendido</t>
        </is>
      </c>
      <c r="D24" s="4" t="inlineStr">
        <is>
          <t>0</t>
        </is>
      </c>
      <c r="E24" s="5" t="inlineStr">
        <is>
          <t>400,00</t>
        </is>
      </c>
      <c r="F24" s="4" t="inlineStr">
        <is>
          <t>20.00</t>
        </is>
      </c>
    </row>
    <row collapsed="false" customFormat="false" customHeight="false" hidden="false" ht="12.1" outlineLevel="0" r="25">
      <c r="A25" s="5" t="s">
        <f>=HYPERLINK("https://www.leilaoonline.net/lote/detalhe/287906", "015")</f>
      </c>
      <c r="B25" s="4" t="s">
        <f>=HYPERLINK("https://www.leilaoonline.net/lote/detalhe/287906", "LOTE COM 20 CADEIRAS UNIVERSITÁRIAS NA COR AZUL")</f>
      </c>
      <c r="C25" s="4" t="inlineStr">
        <is>
          <t>Não vendido</t>
        </is>
      </c>
      <c r="D25" s="4" t="inlineStr">
        <is>
          <t>0</t>
        </is>
      </c>
      <c r="E25" s="5" t="inlineStr">
        <is>
          <t>400,00</t>
        </is>
      </c>
      <c r="F25" s="4" t="inlineStr">
        <is>
          <t>20.00</t>
        </is>
      </c>
    </row>
    <row collapsed="false" customFormat="false" customHeight="false" hidden="false" ht="12.1" outlineLevel="0" r="26">
      <c r="A26" s="5" t="s">
        <f>=HYPERLINK("https://www.leilaoonline.net/lote/detalhe/287907", "016")</f>
      </c>
      <c r="B26" s="4" t="s">
        <f>=HYPERLINK("https://www.leilaoonline.net/lote/detalhe/287907", "REDUTOR GRANDE COM MOTOR ELÉTRICO 220V; C/ CARRETEL COM CABO DE AÇO")</f>
      </c>
      <c r="C26" s="4" t="inlineStr">
        <is>
          <t>Não vendido</t>
        </is>
      </c>
      <c r="D26" s="4" t="inlineStr">
        <is>
          <t>2</t>
        </is>
      </c>
      <c r="E26" s="5" t="inlineStr">
        <is>
          <t>2.250,00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=HYPERLINK("https://www.leilaoonline.net/lote/detalhe/287908", "017")</f>
      </c>
      <c r="B27" s="4" t="s">
        <f>=HYPERLINK("https://www.leilaoonline.net/lote/detalhe/287908", "REDUTOR MARCA TRANSMOTECNICA; C/ MOTOR ELÉTRICO")</f>
      </c>
      <c r="C27" s="4" t="inlineStr">
        <is>
          <t>Não vendido</t>
        </is>
      </c>
      <c r="D27" s="4" t="inlineStr">
        <is>
          <t>1</t>
        </is>
      </c>
      <c r="E27" s="5" t="inlineStr">
        <is>
          <t>2.000,00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=HYPERLINK("https://www.leilaoonline.net/lote/detalhe/287909", "018")</f>
      </c>
      <c r="B28" s="4" t="s">
        <f>=HYPERLINK("https://www.leilaoonline.net/lote/detalhe/287909", "REDUTOR DE VELOCIDADE PEQUENO C/ MOTOR ELÉTRICO")</f>
      </c>
      <c r="C28" s="4" t="inlineStr">
        <is>
          <t>Não vendido</t>
        </is>
      </c>
      <c r="D28" s="4" t="inlineStr">
        <is>
          <t>1</t>
        </is>
      </c>
      <c r="E28" s="5" t="inlineStr">
        <is>
          <t>600,00</t>
        </is>
      </c>
      <c r="F28" s="4" t="inlineStr">
        <is>
          <t>50.00</t>
        </is>
      </c>
    </row>
    <row collapsed="false" customFormat="false" customHeight="false" hidden="false" ht="12.1" outlineLevel="0" r="29">
      <c r="A29" s="5" t="s">
        <f>=HYPERLINK("https://www.leilaoonline.net/lote/detalhe/287904", "019")</f>
      </c>
      <c r="B29" s="4" t="s">
        <f>=HYPERLINK("https://www.leilaoonline.net/lote/detalhe/287904", "REDUTOR E CLOSET GEAR DRIVE")</f>
      </c>
      <c r="C29" s="4" t="inlineStr">
        <is>
          <t>Não vendido</t>
        </is>
      </c>
      <c r="D29" s="4" t="inlineStr">
        <is>
          <t>1</t>
        </is>
      </c>
      <c r="E29" s="5" t="inlineStr">
        <is>
          <t>2.000,00</t>
        </is>
      </c>
      <c r="F29" s="4" t="inlineStr">
        <is>
          <t>250.00</t>
        </is>
      </c>
    </row>
    <row collapsed="false" customFormat="false" customHeight="false" hidden="false" ht="12.1" outlineLevel="0" r="30">
      <c r="A30" s="5" t="s">
        <f>=HYPERLINK("https://www.leilaoonline.net/lote/detalhe/287905", "020")</f>
      </c>
      <c r="B30" s="4" t="s">
        <f>=HYPERLINK("https://www.leilaoonline.net/lote/detalhe/287905", "REDUTOR DE GRANDE PORTE PARA USINAS; REDUÇÃO 1:19 ENTRADA; ROTAÇÃO 180; MARCA ZANINI")</f>
      </c>
      <c r="C30" s="4" t="inlineStr">
        <is>
          <t>Não vendido</t>
        </is>
      </c>
      <c r="D30" s="4" t="inlineStr">
        <is>
          <t>0</t>
        </is>
      </c>
      <c r="E30" s="5" t="inlineStr">
        <is>
          <t>7.000,00</t>
        </is>
      </c>
      <c r="F30" s="4" t="inlineStr">
        <is>
          <t>250.00</t>
        </is>
      </c>
    </row>
    <row collapsed="false" customFormat="false" customHeight="false" hidden="false" ht="12.1" outlineLevel="0" r="31">
      <c r="A31" s="5" t="s">
        <f>=HYPERLINK("https://www.leilaoonline.net/lote/detalhe/287910", "021")</f>
      </c>
      <c r="B31" s="4" t="s">
        <f>=HYPERLINK("https://www.leilaoonline.net/lote/detalhe/287910", "COMBOIO COMPOSTO DE TANQUE DE COMBUSTÍVEL E CABINE COM BOMBA")</f>
      </c>
      <c r="C31" s="4" t="inlineStr">
        <is>
          <t>Não vendido</t>
        </is>
      </c>
      <c r="D31" s="4" t="inlineStr">
        <is>
          <t>1</t>
        </is>
      </c>
      <c r="E31" s="5" t="inlineStr">
        <is>
          <t>1.500,00</t>
        </is>
      </c>
      <c r="F31" s="4" t="inlineStr">
        <is>
          <t>250.00</t>
        </is>
      </c>
    </row>
    <row collapsed="false" customFormat="false" customHeight="false" hidden="false" ht="12.1" outlineLevel="0" r="32">
      <c r="A32" s="5" t="s">
        <f>=HYPERLINK("https://www.leilaoonline.net/lote/detalhe/287911", "022")</f>
      </c>
      <c r="B32" s="4" t="s">
        <f>=HYPERLINK("https://www.leilaoonline.net/lote/detalhe/287911", "CARRETINHA TANQUE REBOCÁVEL; DUPLO EIXO; EQUIPADA C/ MOTO-BOMBA VW (MOTOR DE FUSCA) E ESPARGIDOR TRASEIRO; CAP. APROX. 4.800L ")</f>
      </c>
      <c r="C32" s="4" t="inlineStr">
        <is>
          <t>Não vendido</t>
        </is>
      </c>
      <c r="D32" s="4" t="inlineStr">
        <is>
          <t>1</t>
        </is>
      </c>
      <c r="E32" s="5" t="inlineStr">
        <is>
          <t>8.000,00</t>
        </is>
      </c>
      <c r="F32" s="4" t="inlineStr">
        <is>
          <t>250.00</t>
        </is>
      </c>
    </row>
    <row collapsed="false" customFormat="false" customHeight="false" hidden="false" ht="12.1" outlineLevel="0" r="33">
      <c r="A33" s="5" t="s">
        <f>=HYPERLINK("https://www.leilaoonline.net/lote/detalhe/287917", "023")</f>
      </c>
      <c r="B33" s="4" t="s">
        <f>=HYPERLINK("https://www.leilaoonline.net/lote/detalhe/287917", "GERADOR HONDA MOD 4.000; GASOLINA; SAÍDA 110/220V")</f>
      </c>
      <c r="C33" s="4" t="inlineStr">
        <is>
          <t>Não vendido</t>
        </is>
      </c>
      <c r="D33" s="4" t="inlineStr">
        <is>
          <t>5</t>
        </is>
      </c>
      <c r="E33" s="5" t="inlineStr">
        <is>
          <t>700,00</t>
        </is>
      </c>
      <c r="F33" s="4" t="inlineStr">
        <is>
          <t>50.00</t>
        </is>
      </c>
    </row>
    <row collapsed="false" customFormat="false" customHeight="false" hidden="false" ht="12.1" outlineLevel="0" r="34">
      <c r="A34" s="5" t="s">
        <f>=HYPERLINK("https://www.leilaoonline.net/lote/detalhe/287918", "024")</f>
      </c>
      <c r="B34" s="4" t="s">
        <f>=HYPERLINK("https://www.leilaoonline.net/lote/detalhe/287918", "GERADOR HONDA; MOD EM 2.200X; COMB. GASOLINA")</f>
      </c>
      <c r="C34" s="4" t="inlineStr">
        <is>
          <t>Não vendido</t>
        </is>
      </c>
      <c r="D34" s="4" t="inlineStr">
        <is>
          <t>1</t>
        </is>
      </c>
      <c r="E34" s="5" t="inlineStr">
        <is>
          <t>500,00</t>
        </is>
      </c>
      <c r="F34" s="4" t="inlineStr">
        <is>
          <t>50.00</t>
        </is>
      </c>
    </row>
    <row collapsed="false" customFormat="false" customHeight="false" hidden="false" ht="12.1" outlineLevel="0" r="35">
      <c r="A35" s="5" t="s">
        <f>=HYPERLINK("https://www.leilaoonline.net/lote/detalhe/287919", "025")</f>
      </c>
      <c r="B35" s="4" t="s">
        <f>=HYPERLINK("https://www.leilaoonline.net/lote/detalhe/287919", "GERADOR BRANCO MOD B4T 10.000; SAÍDAS 110/220V E 12V; COMB. GASOLINA")</f>
      </c>
      <c r="C35" s="4" t="inlineStr">
        <is>
          <t>Não vendido</t>
        </is>
      </c>
      <c r="D35" s="4" t="inlineStr">
        <is>
          <t>1</t>
        </is>
      </c>
      <c r="E35" s="5" t="inlineStr">
        <is>
          <t>1.000,00</t>
        </is>
      </c>
      <c r="F35" s="4" t="inlineStr">
        <is>
          <t>150.00</t>
        </is>
      </c>
    </row>
    <row collapsed="false" customFormat="false" customHeight="false" hidden="false" ht="12.1" outlineLevel="0" r="36">
      <c r="A36" s="5" t="s">
        <f>=HYPERLINK("https://www.leilaoonline.net/lote/detalhe/287843", "026")</f>
      </c>
      <c r="B36" s="4" t="s">
        <f>=HYPERLINK("https://www.leilaoonline.net/lote/detalhe/287843", "UNIDADE HIDRÁULICA MARCA RACINE")</f>
      </c>
      <c r="C36" s="4" t="inlineStr">
        <is>
          <t>Não vendido</t>
        </is>
      </c>
      <c r="D36" s="4" t="inlineStr">
        <is>
          <t>6</t>
        </is>
      </c>
      <c r="E36" s="5" t="inlineStr">
        <is>
          <t>2.750,00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=HYPERLINK("https://www.leilaoonline.net/lote/detalhe/287844", "027")</f>
      </c>
      <c r="B37" s="4" t="s">
        <f>=HYPERLINK("https://www.leilaoonline.net/lote/detalhe/287844", "UNIDADE HIDRÁULICA MARCA BUCHER; CAP. 250 LITROS")</f>
      </c>
      <c r="C37" s="4" t="inlineStr">
        <is>
          <t>Não vendido</t>
        </is>
      </c>
      <c r="D37" s="4" t="inlineStr">
        <is>
          <t>10</t>
        </is>
      </c>
      <c r="E37" s="5" t="inlineStr">
        <is>
          <t>4.000,00</t>
        </is>
      </c>
      <c r="F37" s="4" t="inlineStr">
        <is>
          <t>250.00</t>
        </is>
      </c>
    </row>
    <row collapsed="false" customFormat="false" customHeight="false" hidden="false" ht="12.1" outlineLevel="0" r="38">
      <c r="A38" s="5" t="s">
        <f>=HYPERLINK("https://www.leilaoonline.net/lote/detalhe/287845", "029")</f>
      </c>
      <c r="B38" s="4" t="s">
        <f>=HYPERLINK("https://www.leilaoonline.net/lote/detalhe/287845", "LOTE COM 8 COMPRESSORES DE AR DIVERSOS TAMANHOS")</f>
      </c>
      <c r="C38" s="4" t="inlineStr">
        <is>
          <t>Não vendido</t>
        </is>
      </c>
      <c r="D38" s="4" t="inlineStr">
        <is>
          <t>1</t>
        </is>
      </c>
      <c r="E38" s="5" t="inlineStr">
        <is>
          <t>4.000,00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=HYPERLINK("https://www.leilaoonline.net/lote/detalhe/287846", "030")</f>
      </c>
      <c r="B39" s="4" t="s">
        <f>=HYPERLINK("https://www.leilaoonline.net/lote/detalhe/287846", "LOTE COM 10 COMPRESSORES DE AR")</f>
      </c>
      <c r="C39" s="4" t="inlineStr">
        <is>
          <t>Não vendido</t>
        </is>
      </c>
      <c r="D39" s="4" t="inlineStr">
        <is>
          <t>1</t>
        </is>
      </c>
      <c r="E39" s="5" t="inlineStr">
        <is>
          <t>2.000,00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=HYPERLINK("https://www.leilaoonline.net/lote/detalhe/287847", "031")</f>
      </c>
      <c r="B40" s="4" t="s">
        <f>=HYPERLINK("https://www.leilaoonline.net/lote/detalhe/287847", "CARRETINHA SOMENTE PARA USO INTERNO REFORÇADA INDUSTRIAL")</f>
      </c>
      <c r="C40" s="4" t="inlineStr">
        <is>
          <t>Não vendido</t>
        </is>
      </c>
      <c r="D40" s="4" t="inlineStr">
        <is>
          <t>1</t>
        </is>
      </c>
      <c r="E40" s="5" t="inlineStr">
        <is>
          <t>800,00</t>
        </is>
      </c>
      <c r="F40" s="4" t="inlineStr">
        <is>
          <t>150.00</t>
        </is>
      </c>
    </row>
    <row collapsed="false" customFormat="false" customHeight="false" hidden="false" ht="12.1" outlineLevel="0" r="41">
      <c r="A41" s="5" t="s">
        <f>=HYPERLINK("https://www.leilaoonline.net/lote/detalhe/287848", "032")</f>
      </c>
      <c r="B41" s="4" t="s">
        <f>=HYPERLINK("https://www.leilaoonline.net/lote/detalhe/287848", "CARRETA TRANSPORTE DE BOBINA")</f>
      </c>
      <c r="C41" s="4" t="inlineStr">
        <is>
          <t>Não vendido</t>
        </is>
      </c>
      <c r="D41" s="4" t="inlineStr">
        <is>
          <t>2</t>
        </is>
      </c>
      <c r="E41" s="5" t="inlineStr">
        <is>
          <t>1.500,00</t>
        </is>
      </c>
      <c r="F41" s="4" t="inlineStr">
        <is>
          <t>250.00</t>
        </is>
      </c>
    </row>
    <row collapsed="false" customFormat="false" customHeight="false" hidden="false" ht="12.1" outlineLevel="0" r="42">
      <c r="A42" s="5" t="s">
        <f>=HYPERLINK("https://www.leilaoonline.net/lote/detalhe/287849", "033")</f>
      </c>
      <c r="B42" s="4" t="s">
        <f>=HYPERLINK("https://www.leilaoonline.net/lote/detalhe/287849", "PLATAFORMA MÓVEL PARA CARREGAMENTO DE CAMINHÕES")</f>
      </c>
      <c r="C42" s="4" t="inlineStr">
        <is>
          <t>Não vendido</t>
        </is>
      </c>
      <c r="D42" s="4" t="inlineStr">
        <is>
          <t>1</t>
        </is>
      </c>
      <c r="E42" s="5" t="inlineStr">
        <is>
          <t>3.000,00</t>
        </is>
      </c>
      <c r="F42" s="4" t="inlineStr">
        <is>
          <t>250.00</t>
        </is>
      </c>
    </row>
    <row collapsed="false" customFormat="false" customHeight="false" hidden="false" ht="12.1" outlineLevel="0" r="43">
      <c r="A43" s="5" t="s">
        <f>=HYPERLINK("https://www.leilaoonline.net/lote/detalhe/287850", "034")</f>
      </c>
      <c r="B43" s="4" t="s">
        <f>=HYPERLINK("https://www.leilaoonline.net/lote/detalhe/287850", "UNIDADE HIDRÁULICA MARCA HIDRACOMP; CAP. 80 LITROS")</f>
      </c>
      <c r="C43" s="4" t="inlineStr">
        <is>
          <t>Não vendido</t>
        </is>
      </c>
      <c r="D43" s="4" t="inlineStr">
        <is>
          <t>1</t>
        </is>
      </c>
      <c r="E43" s="5" t="inlineStr">
        <is>
          <t>1.500,00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=HYPERLINK("https://www.leilaoonline.net/lote/detalhe/287851", "035")</f>
      </c>
      <c r="B44" s="4" t="s">
        <f>=HYPERLINK("https://www.leilaoonline.net/lote/detalhe/287851", "PISTÃO HIDRÁULICO")</f>
      </c>
      <c r="C44" s="4" t="inlineStr">
        <is>
          <t>Não vendido</t>
        </is>
      </c>
      <c r="D44" s="4" t="inlineStr">
        <is>
          <t>1</t>
        </is>
      </c>
      <c r="E44" s="5" t="inlineStr">
        <is>
          <t>300,00</t>
        </is>
      </c>
      <c r="F44" s="4" t="inlineStr">
        <is>
          <t>150.00</t>
        </is>
      </c>
    </row>
    <row collapsed="false" customFormat="false" customHeight="false" hidden="false" ht="12.1" outlineLevel="0" r="45">
      <c r="A45" s="5" t="s">
        <f>=HYPERLINK("https://www.leilaoonline.net/lote/detalhe/287852", "036")</f>
      </c>
      <c r="B45" s="4" t="s">
        <f>=HYPERLINK("https://www.leilaoonline.net/lote/detalhe/287852", "GERADOR COM MOTOR DIESEL")</f>
      </c>
      <c r="C45" s="4" t="inlineStr">
        <is>
          <t>Vendido</t>
        </is>
      </c>
      <c r="D45" s="4" t="inlineStr">
        <is>
          <t>6</t>
        </is>
      </c>
      <c r="E45" s="5" t="inlineStr">
        <is>
          <t>2.750,00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=HYPERLINK("https://www.leilaoonline.net/lote/detalhe/287853", "037")</f>
      </c>
      <c r="B46" s="4" t="s">
        <f>=HYPERLINK("https://www.leilaoonline.net/lote/detalhe/287853", "GÍRICA PARA MOTOR; CAP. 3 TON.; MARCA ZELOSO")</f>
      </c>
      <c r="C46" s="4" t="inlineStr">
        <is>
          <t>Não vendido</t>
        </is>
      </c>
      <c r="D46" s="4" t="inlineStr">
        <is>
          <t>1</t>
        </is>
      </c>
      <c r="E46" s="5" t="inlineStr">
        <is>
          <t>800,00</t>
        </is>
      </c>
      <c r="F46" s="4" t="inlineStr">
        <is>
          <t>150.00</t>
        </is>
      </c>
    </row>
    <row collapsed="false" customFormat="false" customHeight="false" hidden="false" ht="12.1" outlineLevel="0" r="47">
      <c r="A47" s="5" t="s">
        <f>=HYPERLINK("https://www.leilaoonline.net/lote/detalhe/287854", "038")</f>
      </c>
      <c r="B47" s="4" t="s">
        <f>=HYPERLINK("https://www.leilaoonline.net/lote/detalhe/287854", "PLATAFORMA DE ELEVAÇÃO CARGA C/ REDUTOR E MOTOR ELÉTRICO")</f>
      </c>
      <c r="C47" s="4" t="inlineStr">
        <is>
          <t>Não vendido</t>
        </is>
      </c>
      <c r="D47" s="4" t="inlineStr">
        <is>
          <t>1</t>
        </is>
      </c>
      <c r="E47" s="5" t="inlineStr">
        <is>
          <t>1.000,00</t>
        </is>
      </c>
      <c r="F47" s="4" t="inlineStr">
        <is>
          <t>250.00</t>
        </is>
      </c>
    </row>
    <row collapsed="false" customFormat="false" customHeight="false" hidden="false" ht="12.1" outlineLevel="0" r="48">
      <c r="A48" s="5" t="s">
        <f>=HYPERLINK("https://www.leilaoonline.net/lote/detalhe/287855", "039")</f>
      </c>
      <c r="B48" s="4" t="s">
        <f>=HYPERLINK("https://www.leilaoonline.net/lote/detalhe/287855", "PLATAFORMA DE ELEVAÇÃO CARGA C/ REDUTOR E MOTOR ELÉTRICO")</f>
      </c>
      <c r="C48" s="4" t="inlineStr">
        <is>
          <t>Não vendido</t>
        </is>
      </c>
      <c r="D48" s="4" t="inlineStr">
        <is>
          <t>0</t>
        </is>
      </c>
      <c r="E48" s="5" t="inlineStr">
        <is>
          <t>800,00</t>
        </is>
      </c>
      <c r="F48" s="4" t="inlineStr">
        <is>
          <t>150.00</t>
        </is>
      </c>
    </row>
    <row collapsed="false" customFormat="false" customHeight="false" hidden="false" ht="12.1" outlineLevel="0" r="49">
      <c r="A49" s="5" t="s">
        <f>=HYPERLINK("https://www.leilaoonline.net/lote/detalhe/287856", "040")</f>
      </c>
      <c r="B49" s="4" t="s">
        <f>=HYPERLINK("https://www.leilaoonline.net/lote/detalhe/287856", "PLATAFORMA PARA ELEVAÇÃO DE PESSOAS")</f>
      </c>
      <c r="C49" s="4" t="inlineStr">
        <is>
          <t>Não vendido</t>
        </is>
      </c>
      <c r="D49" s="4" t="inlineStr">
        <is>
          <t>1</t>
        </is>
      </c>
      <c r="E49" s="5" t="inlineStr">
        <is>
          <t>2.000,00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=HYPERLINK("https://www.leilaoonline.net/lote/detalhe/287857", "041")</f>
      </c>
      <c r="B50" s="4" t="s">
        <f>=HYPERLINK("https://www.leilaoonline.net/lote/detalhe/287857", "LOTE COM 7 UNIDADES SENDO 5 COMPACTADORES/SOCADORES DE SOLO 2 VIBRADORES DE SOLO")</f>
      </c>
      <c r="C50" s="4" t="inlineStr">
        <is>
          <t>Vendido</t>
        </is>
      </c>
      <c r="D50" s="4" t="inlineStr">
        <is>
          <t>29</t>
        </is>
      </c>
      <c r="E50" s="5" t="inlineStr">
        <is>
          <t>7.550,00</t>
        </is>
      </c>
      <c r="F50" s="4" t="inlineStr">
        <is>
          <t>150.00</t>
        </is>
      </c>
    </row>
    <row collapsed="false" customFormat="false" customHeight="false" hidden="false" ht="12.1" outlineLevel="0" r="51">
      <c r="A51" s="5" t="s">
        <f>=HYPERLINK("https://www.leilaoonline.net/lote/detalhe/287858", "042")</f>
      </c>
      <c r="B51" s="4" t="s">
        <f>=HYPERLINK("https://www.leilaoonline.net/lote/detalhe/287858", "CONCHA HIDRÁULICA")</f>
      </c>
      <c r="C51" s="4" t="inlineStr">
        <is>
          <t>Não vendido</t>
        </is>
      </c>
      <c r="D51" s="4" t="inlineStr">
        <is>
          <t>0</t>
        </is>
      </c>
      <c r="E51" s="5" t="inlineStr">
        <is>
          <t>2.000,00</t>
        </is>
      </c>
      <c r="F51" s="4" t="inlineStr">
        <is>
          <t>250.00</t>
        </is>
      </c>
    </row>
    <row collapsed="false" customFormat="false" customHeight="false" hidden="false" ht="12.1" outlineLevel="0" r="52">
      <c r="A52" s="5" t="s">
        <f>=HYPERLINK("https://www.leilaoonline.net/lote/detalhe/287859", "043")</f>
      </c>
      <c r="B52" s="4" t="s">
        <f>=HYPERLINK("https://www.leilaoonline.net/lote/detalhe/287859", "PLACA VIBRATÓRIA DE SOLO CM20 DIESEL MOTOR AGRALE")</f>
      </c>
      <c r="C52" s="4" t="inlineStr">
        <is>
          <t>Não vendido</t>
        </is>
      </c>
      <c r="D52" s="4" t="inlineStr">
        <is>
          <t>7</t>
        </is>
      </c>
      <c r="E52" s="5" t="inlineStr">
        <is>
          <t>1.900,00</t>
        </is>
      </c>
      <c r="F52" s="4" t="inlineStr">
        <is>
          <t>150.00</t>
        </is>
      </c>
    </row>
    <row collapsed="false" customFormat="false" customHeight="false" hidden="false" ht="12.1" outlineLevel="0" r="53">
      <c r="A53" s="5" t="s">
        <f>=HYPERLINK("https://www.leilaoonline.net/lote/detalhe/287954", "044")</f>
      </c>
      <c r="B53" s="4" t="s">
        <f>=HYPERLINK("https://www.leilaoonline.net/lote/detalhe/287954", "UNIDADE HIDRÁULICA PORTÁTIL C/ MOTOR À GASOLINA")</f>
      </c>
      <c r="C53" s="4" t="inlineStr">
        <is>
          <t>Não vendido</t>
        </is>
      </c>
      <c r="D53" s="4" t="inlineStr">
        <is>
          <t>1</t>
        </is>
      </c>
      <c r="E53" s="5" t="inlineStr">
        <is>
          <t>500,00</t>
        </is>
      </c>
      <c r="F53" s="4" t="inlineStr">
        <is>
          <t>150.00</t>
        </is>
      </c>
    </row>
    <row collapsed="false" customFormat="false" customHeight="false" hidden="false" ht="12.1" outlineLevel="0" r="54">
      <c r="A54" s="5" t="s">
        <f>=HYPERLINK("https://www.leilaoonline.net/lote/detalhe/287957", "045")</f>
      </c>
      <c r="B54" s="4" t="s">
        <f>=HYPERLINK("https://www.leilaoonline.net/lote/detalhe/287957", "UNIDADE HIDRÁULICA PORTÁTIL C/ MOTOR À GASOLINA")</f>
      </c>
      <c r="C54" s="4" t="inlineStr">
        <is>
          <t>Não vendido</t>
        </is>
      </c>
      <c r="D54" s="4" t="inlineStr">
        <is>
          <t>1</t>
        </is>
      </c>
      <c r="E54" s="5" t="inlineStr">
        <is>
          <t>500,00</t>
        </is>
      </c>
      <c r="F54" s="4" t="inlineStr">
        <is>
          <t>150.00</t>
        </is>
      </c>
    </row>
    <row collapsed="false" customFormat="false" customHeight="false" hidden="false" ht="12.1" outlineLevel="0" r="55">
      <c r="A55" s="5" t="s">
        <f>=HYPERLINK("https://www.leilaoonline.net/lote/detalhe/287956", "046")</f>
      </c>
      <c r="B55" s="4" t="s">
        <f>=HYPERLINK("https://www.leilaoonline.net/lote/detalhe/287956", "LOTE COM 14 MACACOS HIDRÁULICOS E 8 UNIDADES HIDRÁULICAS PARA MACAQUEAMENTOS DE PONTES")</f>
      </c>
      <c r="C55" s="4" t="inlineStr">
        <is>
          <t>Não vendido</t>
        </is>
      </c>
      <c r="D55" s="4" t="inlineStr">
        <is>
          <t>1</t>
        </is>
      </c>
      <c r="E55" s="5" t="inlineStr">
        <is>
          <t>4.000,00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=HYPERLINK("https://www.leilaoonline.net/lote/detalhe/287958", "047")</f>
      </c>
      <c r="B56" s="4" t="s">
        <f>=HYPERLINK("https://www.leilaoonline.net/lote/detalhe/287958", "BALANÇA PERFECTA CAP. 850KG")</f>
      </c>
      <c r="C56" s="4" t="inlineStr">
        <is>
          <t>Não vendido</t>
        </is>
      </c>
      <c r="D56" s="4" t="inlineStr">
        <is>
          <t>2</t>
        </is>
      </c>
      <c r="E56" s="5" t="inlineStr">
        <is>
          <t>550,00</t>
        </is>
      </c>
      <c r="F56" s="4" t="inlineStr">
        <is>
          <t>50.00</t>
        </is>
      </c>
    </row>
    <row collapsed="false" customFormat="false" customHeight="false" hidden="false" ht="12.1" outlineLevel="0" r="57">
      <c r="A57" s="5" t="s">
        <f>=HYPERLINK("https://www.leilaoonline.net/lote/detalhe/287959", "048")</f>
      </c>
      <c r="B57" s="4" t="s">
        <f>=HYPERLINK("https://www.leilaoonline.net/lote/detalhe/287959", "BALANÇA DIGITRON CAP. 1.000KG")</f>
      </c>
      <c r="C57" s="4" t="inlineStr">
        <is>
          <t>Não vendido</t>
        </is>
      </c>
      <c r="D57" s="4" t="inlineStr">
        <is>
          <t>1</t>
        </is>
      </c>
      <c r="E57" s="5" t="inlineStr">
        <is>
          <t>500,00</t>
        </is>
      </c>
      <c r="F57" s="4" t="inlineStr">
        <is>
          <t>50.00</t>
        </is>
      </c>
    </row>
    <row collapsed="false" customFormat="false" customHeight="false" hidden="false" ht="12.1" outlineLevel="0" r="58">
      <c r="A58" s="5" t="s">
        <f>=HYPERLINK("https://www.leilaoonline.net/lote/detalhe/287960", "049")</f>
      </c>
      <c r="B58" s="4" t="s">
        <f>=HYPERLINK("https://www.leilaoonline.net/lote/detalhe/287960", "RESERVATÓRIO/MISTURADOR EM AÇO INÓX")</f>
      </c>
      <c r="C58" s="4" t="inlineStr">
        <is>
          <t>Não vendido</t>
        </is>
      </c>
      <c r="D58" s="4" t="inlineStr">
        <is>
          <t>2</t>
        </is>
      </c>
      <c r="E58" s="5" t="inlineStr">
        <is>
          <t>1.850,00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=HYPERLINK("https://www.leilaoonline.net/lote/detalhe/287961", "050")</f>
      </c>
      <c r="B59" s="4" t="s">
        <f>=HYPERLINK("https://www.leilaoonline.net/lote/detalhe/287961", "RESERVATÓRIO/MISTURADOR EM AÇO INÓX")</f>
      </c>
      <c r="C59" s="4" t="inlineStr">
        <is>
          <t>Não vendido</t>
        </is>
      </c>
      <c r="D59" s="4" t="inlineStr">
        <is>
          <t>1</t>
        </is>
      </c>
      <c r="E59" s="5" t="inlineStr">
        <is>
          <t>1.700,00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=HYPERLINK("https://www.leilaoonline.net/lote/detalhe/288172", "051")</f>
      </c>
      <c r="B60" s="4" t="s">
        <f>=HYPERLINK("https://www.leilaoonline.net/lote/detalhe/288172", "LOTE COM 41 UNIDADES DE CARTEIRAS ESCOLARES")</f>
      </c>
      <c r="C60" s="4" t="inlineStr">
        <is>
          <t>Não vendido</t>
        </is>
      </c>
      <c r="D60" s="4" t="inlineStr">
        <is>
          <t>5</t>
        </is>
      </c>
      <c r="E60" s="5" t="inlineStr">
        <is>
          <t>560,00</t>
        </is>
      </c>
      <c r="F60" s="4" t="inlineStr">
        <is>
          <t>20.00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2026-09-28T18:14:41.00Z</dcterms:created>
  <dc:creator>Tellks Tecnologia</dc:creator>
  <cp:revision>0</cp:revision>
</cp:coreProperties>
</file>