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M. Benz C250 • Ford Ka 21 • Onix 23 • Citroen C3 12 • Toro 20 • Oroch 21 • City 23 • Outro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26/11/2025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=HYPERLINK("https://www.leilaoonline.net/lote/detalhe/309278", "003")</f>
      </c>
      <c r="B11" s="4" t="s">
        <f>=HYPERLINK("https://www.leilaoonline.net/lote/detalhe/309278", "veja o vídeo!! I/M.BENZ C250; 2015/2015; PRATA; GASOLINA - FUNCIONANDO - IPVA 2025 OK")</f>
      </c>
      <c r="C11" s="4" t="inlineStr">
        <is>
          <t>Não vendido</t>
        </is>
      </c>
      <c r="D11" s="4" t="inlineStr">
        <is>
          <t>39</t>
        </is>
      </c>
      <c r="E11" s="5" t="inlineStr">
        <is>
          <t>87.500,00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=HYPERLINK("https://www.leilaoonline.net/lote/detalhe/309276", "005")</f>
      </c>
      <c r="B12" s="4" t="s">
        <f>=HYPERLINK("https://www.leilaoonline.net/lote/detalhe/309276", "veja o vídeo!! FORD/KA SE 1.0 HA C; 2020/2021; BRANCA; ALCO./GASOL. - FUNCIONANDO - IPVA 2025 OK")</f>
      </c>
      <c r="C12" s="4" t="inlineStr">
        <is>
          <t>Não vendido</t>
        </is>
      </c>
      <c r="D12" s="4" t="inlineStr">
        <is>
          <t>16</t>
        </is>
      </c>
      <c r="E12" s="5" t="inlineStr">
        <is>
          <t>22.500,00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=HYPERLINK("https://www.leilaoonline.net/lote/detalhe/309272", "007")</f>
      </c>
      <c r="B13" s="4" t="s">
        <f>=HYPERLINK("https://www.leilaoonline.net/lote/detalhe/309272", "veja o vídeo!! CHEV/ONIX PLUS 10TAT PR2; 2022/2023; BRANCA; ALCO./GASOL. - IPVA 2025 OK")</f>
      </c>
      <c r="C13" s="4" t="inlineStr">
        <is>
          <t>Não vendido</t>
        </is>
      </c>
      <c r="D13" s="4" t="inlineStr">
        <is>
          <t>6</t>
        </is>
      </c>
      <c r="E13" s="5" t="inlineStr">
        <is>
          <t>29.250,00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=HYPERLINK("https://www.leilaoonline.net/lote/detalhe/309672", "008")</f>
      </c>
      <c r="B14" s="4" t="s">
        <f>=HYPERLINK("https://www.leilaoonline.net/lote/detalhe/309672", "veja o vídeo!! I/VW JETTA; 2009/2009; PRETA; GASOLINA; CÂMBIO MANUAL 5 MARCHAS - FUNCIONANDO - IPVA 2025 OK")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20.500,00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=HYPERLINK("https://www.leilaoonline.net/lote/detalhe/309297", "010")</f>
      </c>
      <c r="B15" s="4" t="s">
        <f>=HYPERLINK("https://www.leilaoonline.net/lote/detalhe/309297", "veja o vídeo!! I/MMC PAJERO SPORT HPE; 2019/2020; PRATA; DIESEL - FUNC. - IPVA 2025 OK - FIPE APROX.: R$ 219.086,00")</f>
      </c>
      <c r="C15" s="4" t="inlineStr">
        <is>
          <t>Não vendido</t>
        </is>
      </c>
      <c r="D15" s="4" t="inlineStr">
        <is>
          <t>8</t>
        </is>
      </c>
      <c r="E15" s="5" t="inlineStr">
        <is>
          <t>62.250,00</t>
        </is>
      </c>
      <c r="F15" s="4" t="inlineStr">
        <is>
          <t>1750.00</t>
        </is>
      </c>
    </row>
    <row collapsed="false" customFormat="false" customHeight="false" hidden="false" ht="12.1" outlineLevel="0" r="16">
      <c r="A16" s="5" t="s">
        <f>=HYPERLINK("https://www.leilaoonline.net/lote/detalhe/309579", "013")</f>
      </c>
      <c r="B16" s="4" t="s">
        <f>=HYPERLINK("https://www.leilaoonline.net/lote/detalhe/309579", "veja o vídeo!! FIAT/TORO VOLCANO AT D4; 2018/2019; PRETA; DIESEL - FUNCIONANDO - IPVA 2025 OK")</f>
      </c>
      <c r="C16" s="4" t="inlineStr">
        <is>
          <t>Não vendido</t>
        </is>
      </c>
      <c r="D16" s="4" t="inlineStr">
        <is>
          <t>25</t>
        </is>
      </c>
      <c r="E16" s="5" t="inlineStr">
        <is>
          <t>69.250,00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=HYPERLINK("https://www.leilaoonline.net/lote/detalhe/309262", "015")</f>
      </c>
      <c r="B17" s="4" t="s">
        <f>=HYPERLINK("https://www.leilaoonline.net/lote/detalhe/309262", "veja o vídeo!! GM/VECTRA GL; 1996/1997; VERDE; GASOLINA - FUNCIONANDO")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5.500,00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=HYPERLINK("https://www.leilaoonline.net/lote/detalhe/309293", "020")</f>
      </c>
      <c r="B18" s="4" t="s">
        <f>=HYPERLINK("https://www.leilaoonline.net/lote/detalhe/309293", "veja o vídeo!! CITROEN/C3 GLX 14 FLEX; 2011/2012; PRETA; ALCO./GASOL. - FUNCIONANDO - IPVA 2025 OK")</f>
      </c>
      <c r="C18" s="4" t="inlineStr">
        <is>
          <t>Não vendido</t>
        </is>
      </c>
      <c r="D18" s="4" t="inlineStr">
        <is>
          <t>5</t>
        </is>
      </c>
      <c r="E18" s="5" t="inlineStr">
        <is>
          <t>11.000,00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=HYPERLINK("https://www.leilaoonline.net/lote/detalhe/309292", "025")</f>
      </c>
      <c r="B19" s="4" t="s">
        <f>=HYPERLINK("https://www.leilaoonline.net/lote/detalhe/309292", "veja o vídeo!! VW/GOL 1.6; 2010/2011; BRANCA; ALCO./GASOL. - FUNCIONANDO - IPVA 2025 OK")</f>
      </c>
      <c r="C19" s="4" t="inlineStr">
        <is>
          <t>Não vendido</t>
        </is>
      </c>
      <c r="D19" s="4" t="inlineStr">
        <is>
          <t>24</t>
        </is>
      </c>
      <c r="E19" s="5" t="inlineStr">
        <is>
          <t>16.250,00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=HYPERLINK("https://www.leilaoonline.net/lote/detalhe/309295", "030")</f>
      </c>
      <c r="B20" s="4" t="s">
        <f>=HYPERLINK("https://www.leilaoonline.net/lote/detalhe/309295", "veja o vídeo!! FIAT/TORO FREEDOM AT6; 2019/2020; BRANCA; ALCO./GASOL. - FUNC. - FIPE APROX.: R$ 90.322,00")</f>
      </c>
      <c r="C20" s="4" t="inlineStr">
        <is>
          <t>Não vendido</t>
        </is>
      </c>
      <c r="D20" s="4" t="inlineStr">
        <is>
          <t>25</t>
        </is>
      </c>
      <c r="E20" s="5" t="inlineStr">
        <is>
          <t>55.000,00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=HYPERLINK("https://www.leilaoonline.net/lote/detalhe/309296", "035")</f>
      </c>
      <c r="B21" s="4" t="s">
        <f>=HYPERLINK("https://www.leilaoonline.net/lote/detalhe/309296", "veja o vídeo!! HONDA/CITY LX CVT; 2018/2019; CINZA; ALCO./GASOL. - FUNCIONANDO - IPVA 2025 OK")</f>
      </c>
      <c r="C21" s="4" t="inlineStr">
        <is>
          <t>Não vendido</t>
        </is>
      </c>
      <c r="D21" s="4" t="inlineStr">
        <is>
          <t>21</t>
        </is>
      </c>
      <c r="E21" s="5" t="inlineStr">
        <is>
          <t>56.000,00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=HYPERLINK("https://www.leilaoonline.net/lote/detalhe/309274", "040")</f>
      </c>
      <c r="B22" s="4" t="s">
        <f>=HYPERLINK("https://www.leilaoonline.net/lote/detalhe/309274", "veja o vídeo!! RENAULT/OROCH EXP 16 SCE; 2020/2021; BRANCA; ALCO./GASOL. - FUNCIONANDO - IPVA 2025 OK")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24.250,00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=HYPERLINK("https://www.leilaoonline.net/lote/detalhe/309280", "045")</f>
      </c>
      <c r="B23" s="4" t="s">
        <f>=HYPERLINK("https://www.leilaoonline.net/lote/detalhe/309280", "veja o vídeo!! GM/CELTA 4P LIFE; 2007/2008; BRANCA; ALCO./GASOL. - FUNCIONANDO")</f>
      </c>
      <c r="C23" s="4" t="inlineStr">
        <is>
          <t>Não vendido</t>
        </is>
      </c>
      <c r="D23" s="4" t="inlineStr">
        <is>
          <t>12</t>
        </is>
      </c>
      <c r="E23" s="5" t="inlineStr">
        <is>
          <t>10.500,00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=HYPERLINK("https://www.leilaoonline.net/lote/detalhe/309281", "050")</f>
      </c>
      <c r="B24" s="4" t="s">
        <f>=HYPERLINK("https://www.leilaoonline.net/lote/detalhe/309281", "veja o vídeo!! CITROEN/C4CACTUS FEEL AT; 2022/2023; PRETA; ALCO./GASOL. - FUNCIONANDO - IPVA 2025 OK")</f>
      </c>
      <c r="C24" s="4" t="inlineStr">
        <is>
          <t>Não vendido</t>
        </is>
      </c>
      <c r="D24" s="4" t="inlineStr">
        <is>
          <t>4</t>
        </is>
      </c>
      <c r="E24" s="5" t="inlineStr">
        <is>
          <t>32.500,00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=HYPERLINK("https://www.leilaoonline.net/lote/detalhe/309279", "055")</f>
      </c>
      <c r="B25" s="4" t="s">
        <f>=HYPERLINK("https://www.leilaoonline.net/lote/detalhe/309279", "veja o vídeo!! CHEV/PRISMA 1.4MT LT; 2014/2015; PRATA; ALCO./GASOL.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=HYPERLINK("https://www.leilaoonline.net/lote/detalhe/309294", "060")</f>
      </c>
      <c r="B26" s="4" t="s">
        <f>=HYPERLINK("https://www.leilaoonline.net/lote/detalhe/309294", "VW/POLO 1.6; 2008/2009; PRETA; ALCO./GASOL./GNV - FUNCIONANDO")</f>
      </c>
      <c r="C26" s="4" t="inlineStr">
        <is>
          <t>Não vendido</t>
        </is>
      </c>
      <c r="D26" s="4" t="inlineStr">
        <is>
          <t>20</t>
        </is>
      </c>
      <c r="E26" s="5" t="inlineStr">
        <is>
          <t>16.500,00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=HYPERLINK("https://www.leilaoonline.net/lote/detalhe/309282", "065")</f>
      </c>
      <c r="B27" s="4" t="s">
        <f>=HYPERLINK("https://www.leilaoonline.net/lote/detalhe/309282", "veja o vídeo!! CHEV/TRACKER T A; 2020/2021; CINZA; ALCO./GASOL. - FUNCIONANDO - IPVA 2025 OK")</f>
      </c>
      <c r="C27" s="4" t="inlineStr">
        <is>
          <t>Não vendido</t>
        </is>
      </c>
      <c r="D27" s="4" t="inlineStr">
        <is>
          <t>22</t>
        </is>
      </c>
      <c r="E27" s="5" t="inlineStr">
        <is>
          <t>53.250,00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=HYPERLINK("https://www.leilaoonline.net/lote/detalhe/309283", "070")</f>
      </c>
      <c r="B28" s="4" t="s">
        <f>=HYPERLINK("https://www.leilaoonline.net/lote/detalhe/309283", "veja o vídeo!! HONDA/CITY EXL; 2022/2023; BRANCA; ALCO./GASOL. - FUNC. - IPVA 2025 OK - FIPE APROX.: R$ 106.766,00")</f>
      </c>
      <c r="C28" s="4" t="inlineStr">
        <is>
          <t>Não vendido</t>
        </is>
      </c>
      <c r="D28" s="4" t="inlineStr">
        <is>
          <t>2</t>
        </is>
      </c>
      <c r="E28" s="5" t="inlineStr">
        <is>
          <t>36.250,00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=HYPERLINK("https://www.leilaoonline.net/lote/detalhe/309273", "075")</f>
      </c>
      <c r="B29" s="4" t="s">
        <f>=HYPERLINK("https://www.leilaoonline.net/lote/detalhe/309273", "veja o vídeo!! MMC/ASX GLS 2WD; 2019/2020; VERMELHA; ALCO./GASOL. - FUNCIONANDO - IPVA 2025 OK")</f>
      </c>
      <c r="C29" s="4" t="inlineStr">
        <is>
          <t>Não vendido</t>
        </is>
      </c>
      <c r="D29" s="4" t="inlineStr">
        <is>
          <t>19</t>
        </is>
      </c>
      <c r="E29" s="5" t="inlineStr">
        <is>
          <t>60.000,00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=HYPERLINK("https://www.leilaoonline.net/lote/detalhe/309284", "080")</f>
      </c>
      <c r="B30" s="4" t="s">
        <f>=HYPERLINK("https://www.leilaoonline.net/lote/detalhe/309284", "veja o vídeo!! VW/T CROSS TSI; 2023/2024; BRANCA; ALCO./GASOL. - FUNC. - IPVA 2025 OK - FIPE APROX.: R$ 109.162,00")</f>
      </c>
      <c r="C30" s="4" t="inlineStr">
        <is>
          <t>Não vendido</t>
        </is>
      </c>
      <c r="D30" s="4" t="inlineStr">
        <is>
          <t>42</t>
        </is>
      </c>
      <c r="E30" s="5" t="inlineStr">
        <is>
          <t>66.750,00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=HYPERLINK("https://www.leilaoonline.net/lote/detalhe/309269", "085")</f>
      </c>
      <c r="B31" s="4" t="s">
        <f>=HYPERLINK("https://www.leilaoonline.net/lote/detalhe/309269", "veja o vídeo!! CHEV/SPIN 1.8L AT LT; 2013/2014; PRETA; ALCO./GASOL. - FUNCIONANDO")</f>
      </c>
      <c r="C31" s="4" t="inlineStr">
        <is>
          <t>Vendido</t>
        </is>
      </c>
      <c r="D31" s="4" t="inlineStr">
        <is>
          <t>1</t>
        </is>
      </c>
      <c r="E31" s="5" t="inlineStr">
        <is>
          <t>35.000,00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=HYPERLINK("https://www.leilaoonline.net/lote/detalhe/309298", "090")</f>
      </c>
      <c r="B32" s="4" t="s">
        <f>=HYPERLINK("https://www.leilaoonline.net/lote/detalhe/309298", "I/NISSAN SENTRA S; 2007/2008; PRETA; GASOLINA - FUNCIONANDO")</f>
      </c>
      <c r="C32" s="4" t="inlineStr">
        <is>
          <t>Não vendido</t>
        </is>
      </c>
      <c r="D32" s="4" t="inlineStr">
        <is>
          <t>16</t>
        </is>
      </c>
      <c r="E32" s="5" t="inlineStr">
        <is>
          <t>14.500,00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=HYPERLINK("https://www.leilaoonline.net/lote/detalhe/309277", "095")</f>
      </c>
      <c r="B33" s="4" t="s">
        <f>=HYPERLINK("https://www.leilaoonline.net/lote/detalhe/309277", "I/AUDI A5 SPB 2.0 TFSI; 2023/2024; CINZA; GASOLINA - FUNC. - IPVA 2025 OK - FIPE APROX.: R$ 302.944,00")</f>
      </c>
      <c r="C33" s="4" t="inlineStr">
        <is>
          <t>Não vendido</t>
        </is>
      </c>
      <c r="D33" s="4" t="inlineStr">
        <is>
          <t>12</t>
        </is>
      </c>
      <c r="E33" s="5" t="inlineStr">
        <is>
          <t>185.000,00</t>
        </is>
      </c>
      <c r="F33" s="4" t="inlineStr">
        <is>
          <t>2500.00</t>
        </is>
      </c>
    </row>
    <row collapsed="false" customFormat="false" customHeight="false" hidden="false" ht="12.1" outlineLevel="0" r="34">
      <c r="A34" s="5" t="s">
        <f>=HYPERLINK("https://www.leilaoonline.net/lote/detalhe/309270", "100")</f>
      </c>
      <c r="B34" s="4" t="s">
        <f>=HYPERLINK("https://www.leilaoonline.net/lote/detalhe/309270", "veja o vídeo!! I/BMW 320I; 2019/2020; PRETA; GASOLINA - FUNC. - IPVA 2025 OK - FIPE APROX.: R$ 202.820,00")</f>
      </c>
      <c r="C34" s="4" t="inlineStr">
        <is>
          <t>Não vendido</t>
        </is>
      </c>
      <c r="D34" s="4" t="inlineStr">
        <is>
          <t>32</t>
        </is>
      </c>
      <c r="E34" s="5" t="inlineStr">
        <is>
          <t>129.000,00</t>
        </is>
      </c>
      <c r="F34" s="4" t="inlineStr">
        <is>
          <t>1750.00</t>
        </is>
      </c>
    </row>
    <row collapsed="false" customFormat="false" customHeight="false" hidden="false" ht="12.1" outlineLevel="0" r="35">
      <c r="A35" s="5" t="s">
        <f>=HYPERLINK("https://www.leilaoonline.net/lote/detalhe/309301", "105")</f>
      </c>
      <c r="B35" s="4" t="s">
        <f>=HYPERLINK("https://www.leilaoonline.net/lote/detalhe/309301", "MERCEDES ANO 1985; COMB. DIESEL; 300D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45.000,00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=HYPERLINK("https://www.leilaoonline.net/lote/detalhe/309267", "110")</f>
      </c>
      <c r="B36" s="4" t="s">
        <f>=HYPERLINK("https://www.leilaoonline.net/lote/detalhe/309267", "veja o vídeo!! FIAT/ARGO DRIVE 1.3; 2017/2018; BRANCA; ALCO./GASOL. - FUNCIONANDO - IPVA 2025 OK")</f>
      </c>
      <c r="C36" s="4" t="inlineStr">
        <is>
          <t>Não vendido</t>
        </is>
      </c>
      <c r="D36" s="4" t="inlineStr">
        <is>
          <t>4</t>
        </is>
      </c>
      <c r="E36" s="5" t="inlineStr">
        <is>
          <t>26.500,00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=HYPERLINK("https://www.leilaoonline.net/lote/detalhe/309275", "115")</f>
      </c>
      <c r="B37" s="4" t="s">
        <f>=HYPERLINK("https://www.leilaoonline.net/lote/detalhe/309275", "HONDA/FIT LX CVT; 2015/2015; CINZA; ALCO./GASOL. - FUNCIONANDO - IPVA 2025 OK")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24.500,00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=HYPERLINK("https://www.leilaoonline.net/lote/detalhe/309288", "120")</f>
      </c>
      <c r="B38" s="4" t="s">
        <f>=HYPERLINK("https://www.leilaoonline.net/lote/detalhe/309288", "veja o vídeo!! CITROEN/C3 90M TENDANCE; 2013/2014; PRETA; ALCO./GASOL. - FUNCIONANDO - IPVA 2025 OK")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17.000,00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=HYPERLINK("https://www.leilaoonline.net/lote/detalhe/309268", "125")</f>
      </c>
      <c r="B39" s="4" t="s">
        <f>=HYPERLINK("https://www.leilaoonline.net/lote/detalhe/309268", "veja o vídeo!! CHEV/TRACKER T A LTZ; 2020/2021; CINZA; ALCO./GASOL. - FUNC. - IPVA 2025 OK - FIPE APROX.: R$ 93.212,00")</f>
      </c>
      <c r="C39" s="4" t="inlineStr">
        <is>
          <t>Vendido</t>
        </is>
      </c>
      <c r="D39" s="4" t="inlineStr">
        <is>
          <t>16</t>
        </is>
      </c>
      <c r="E39" s="5" t="inlineStr">
        <is>
          <t>61.250,00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=HYPERLINK("https://www.leilaoonline.net/lote/detalhe/309266", "130")</f>
      </c>
      <c r="B40" s="4" t="s">
        <f>=HYPERLINK("https://www.leilaoonline.net/lote/detalhe/309266", "veja o vídeo!! VW/SANTANA PATRULHEIRO; 2006/2006; VERMELHA; GASOLINA - FUNCIONANDO - LEGALIZADO")</f>
      </c>
      <c r="C40" s="4" t="inlineStr">
        <is>
          <t>Não vendido</t>
        </is>
      </c>
      <c r="D40" s="4" t="inlineStr">
        <is>
          <t>2</t>
        </is>
      </c>
      <c r="E40" s="5" t="inlineStr">
        <is>
          <t>17.500,00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=HYPERLINK("https://www.leilaoonline.net/lote/detalhe/309263", "135")</f>
      </c>
      <c r="B41" s="4" t="s">
        <f>=HYPERLINK("https://www.leilaoonline.net/lote/detalhe/309263", "HONDA/CB 300R; 2011/2011; PRETA; GASOLINA - FUNCIONANDO - IPVA 2025 OK")</f>
      </c>
      <c r="C41" s="4" t="inlineStr">
        <is>
          <t>Vendido</t>
        </is>
      </c>
      <c r="D41" s="4" t="inlineStr">
        <is>
          <t>13</t>
        </is>
      </c>
      <c r="E41" s="5" t="inlineStr">
        <is>
          <t>9.000,00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=HYPERLINK("https://www.leilaoonline.net/lote/detalhe/309286", "140")</f>
      </c>
      <c r="B42" s="4" t="s">
        <f>=HYPERLINK("https://www.leilaoonline.net/lote/detalhe/309286", "I/HYUNDAI SANTAFE GLS V6; 2009/2010; PRATA; GASOLINA - FUNCIONANDO")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17.000,00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=HYPERLINK("https://www.leilaoonline.net/lote/detalhe/309300", "145")</f>
      </c>
      <c r="B43" s="4" t="s">
        <f>=HYPERLINK("https://www.leilaoonline.net/lote/detalhe/309300", "MERCEDES BENZ C280; ANO 1995; GASOLINA - FUNCIONANDO")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18.000,00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=HYPERLINK("https://www.leilaoonline.net/lote/detalhe/309285", "150")</f>
      </c>
      <c r="B44" s="4" t="s">
        <f>=HYPERLINK("https://www.leilaoonline.net/lote/detalhe/309285", "veja o vídeo!! I/PEUGEOT 308 FELINE THP; 2013/2013; BRANCA; GASOLINA - FUNCIONANDO - IPVA 2025 OK")</f>
      </c>
      <c r="C44" s="4" t="inlineStr">
        <is>
          <t>Vendido</t>
        </is>
      </c>
      <c r="D44" s="4" t="inlineStr">
        <is>
          <t>20</t>
        </is>
      </c>
      <c r="E44" s="5" t="inlineStr">
        <is>
          <t>20.500,00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=HYPERLINK("https://www.leilaoonline.net/lote/detalhe/309259", "155")</f>
      </c>
      <c r="B45" s="4" t="s">
        <f>=HYPERLINK("https://www.leilaoonline.net/lote/detalhe/309259", "veja o vídeo!! FIAT/147 L; 1978/1978; MARROM; GASOLINA - FUNCIONANDO")</f>
      </c>
      <c r="C45" s="4" t="inlineStr">
        <is>
          <t>Não vendido</t>
        </is>
      </c>
      <c r="D45" s="4" t="inlineStr">
        <is>
          <t>12</t>
        </is>
      </c>
      <c r="E45" s="5" t="inlineStr">
        <is>
          <t>14.250,00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=HYPERLINK("https://www.leilaoonline.net/lote/detalhe/309291", "160")</f>
      </c>
      <c r="B46" s="4" t="s">
        <f>=HYPERLINK("https://www.leilaoonline.net/lote/detalhe/309291", "VW/GOL 1.6; ANO 2009/2010; COR BRANCA; COMB. ALCO./GASOL. - FUNCIONANDO - IPVA 2025 OK")</f>
      </c>
      <c r="C46" s="4" t="inlineStr">
        <is>
          <t>Não vendido</t>
        </is>
      </c>
      <c r="D46" s="4" t="inlineStr">
        <is>
          <t>43</t>
        </is>
      </c>
      <c r="E46" s="5" t="inlineStr">
        <is>
          <t>15.500,00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=HYPERLINK("https://www.leilaoonline.net/lote/detalhe/309265", "165")</f>
      </c>
      <c r="B47" s="4" t="s">
        <f>=HYPERLINK("https://www.leilaoonline.net/lote/detalhe/309265", "veja o vídeo!! I/HONDA CR-V EXL; 2011/2011; PRETA; ALCO./GASOL. - FUNCIONANDO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36.000,00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=HYPERLINK("https://www.leilaoonline.net/lote/detalhe/309302", "170")</f>
      </c>
      <c r="B48" s="4" t="s">
        <f>=HYPERLINK("https://www.leilaoonline.net/lote/detalhe/309302", "FIAT/IDEA ESSENCE 1.6; 2013/2013; PRATA; ALCO./GASOL. - FUNCIONANDO")</f>
      </c>
      <c r="C48" s="4" t="inlineStr">
        <is>
          <t>Não vendido</t>
        </is>
      </c>
      <c r="D48" s="4" t="inlineStr">
        <is>
          <t>7</t>
        </is>
      </c>
      <c r="E48" s="5" t="inlineStr">
        <is>
          <t>16.500,00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=HYPERLINK("https://www.leilaoonline.net/lote/detalhe/309289", "175")</f>
      </c>
      <c r="B49" s="4" t="s">
        <f>=HYPERLINK("https://www.leilaoonline.net/lote/detalhe/309289", "veja o vídeo!! I/AUDI A5 SPB 170CV; ANO 2015/2015; COR CINZA; GASOLINA - FUNCIONANDO")</f>
      </c>
      <c r="C49" s="4" t="inlineStr">
        <is>
          <t>Não vendido</t>
        </is>
      </c>
      <c r="D49" s="4" t="inlineStr">
        <is>
          <t>5</t>
        </is>
      </c>
      <c r="E49" s="5" t="inlineStr">
        <is>
          <t>41.250,00</t>
        </is>
      </c>
      <c r="F49" s="4" t="inlineStr">
        <is>
          <t>1250.00</t>
        </is>
      </c>
    </row>
    <row collapsed="false" customFormat="false" customHeight="false" hidden="false" ht="12.1" outlineLevel="0" r="50">
      <c r="A50" s="5" t="s">
        <f>=HYPERLINK("https://www.leilaoonline.net/lote/detalhe/309299", "180")</f>
      </c>
      <c r="B50" s="4" t="s">
        <f>=HYPERLINK("https://www.leilaoonline.net/lote/detalhe/309299", "FORD/DEL REY; 1983/1984; MARROM; ALCOOL - NÃO FUNCIONA")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=HYPERLINK("https://www.leilaoonline.net/lote/detalhe/309271", "185")</f>
      </c>
      <c r="B51" s="4" t="s">
        <f>=HYPERLINK("https://www.leilaoonline.net/lote/detalhe/309271", "PEUGEOT/208 GRIFFE A; 2013/2014; PRETA; ALCO./GASOL. - FUNCIONANDO")</f>
      </c>
      <c r="C51" s="4" t="inlineStr">
        <is>
          <t>Não vendido</t>
        </is>
      </c>
      <c r="D51" s="4" t="inlineStr">
        <is>
          <t>2</t>
        </is>
      </c>
      <c r="E51" s="5" t="inlineStr">
        <is>
          <t>14.500,00</t>
        </is>
      </c>
      <c r="F5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2026-06-28T10:48:53.00Z</dcterms:created>
  <dc:creator>Tellks Tecnologia</dc:creator>
  <cp:revision>0</cp:revision>
</cp:coreProperties>
</file>